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INGRESOS SALUD" sheetId="1" r:id="rId1"/>
  </sheets>
  <definedNames>
    <definedName name="_xlnm._FilterDatabase" localSheetId="0" hidden="1">'INGRESOS SALUD'!$A$7:$H$169</definedName>
    <definedName name="_xlnm.Print_Area" localSheetId="0">'INGRESOS SALUD'!$A$1:$F$169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<sst xmlns="http://schemas.openxmlformats.org/spreadsheetml/2006/main" count="490" uniqueCount="190">
  <si>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</si>
  <si>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</si>
  <si>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</si>
  <si>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</si>
  <si>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</si>
  <si>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</si>
  <si>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</si>
  <si>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</si>
  <si>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</si>
  <si>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</si>
  <si>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</si>
  <si>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</si>
  <si>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</si>
  <si>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</si>
  <si>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</si>
  <si>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</si>
  <si>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</si>
  <si>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</si>
  <si>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</si>
  <si>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</si>
  <si>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</si>
  <si>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</si>
  <si>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</si>
  <si>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</si>
  <si>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</si>
  <si>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</si>
  <si>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</si>
  <si>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</si>
  <si>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</si>
  <si>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</si>
  <si>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</si>
  <si>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</si>
  <si>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</si>
  <si>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</si>
  <si>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</si>
  <si>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</si>
  <si>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</si>
  <si>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</si>
  <si>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</si>
  <si>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</si>
  <si>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</si>
  <si>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</si>
  <si>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</si>
  <si>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</si>
  <si>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</si>
  <si>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</si>
  <si>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</si>
  <si>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</si>
  <si>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</si>
  <si>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</si>
  <si>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</si>
  <si>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</si>
  <si>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</si>
  <si>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</si>
  <si>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</si>
  <si>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</si>
  <si>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</si>
  <si>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</si>
  <si>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</si>
  <si>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</si>
  <si>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</si>
  <si>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</si>
  <si>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</si>
  <si>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</si>
  <si>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</si>
  <si>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</si>
  <si>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</si>
  <si>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</si>
  <si>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</si>
  <si>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</si>
  <si>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</si>
  <si>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</si>
  <si>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</si>
  <si>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</si>
  <si>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</si>
  <si>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</si>
  <si>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</si>
  <si>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</si>
  <si>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</si>
  <si>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</si>
  <si>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</si>
  <si>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</si>
  <si>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</si>
  <si>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</si>
  <si>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</si>
  <si>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</si>
  <si>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</si>
  <si>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</si>
  <si>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</si>
  <si>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</si>
  <si>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</si>
  <si>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</si>
  <si>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</si>
  <si>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</si>
  <si>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</si>
  <si>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</si>
  <si>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</si>
  <si>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</si>
  <si>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</si>
  <si>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</si>
  <si>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</si>
  <si>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</si>
  <si>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</si>
  <si>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</si>
  <si>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</si>
  <si>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</si>
  <si>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</si>
  <si>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</si>
  <si>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</si>
  <si>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</si>
  <si>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</si>
  <si>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</si>
  <si>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</si>
  <si>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</si>
  <si>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</si>
  <si>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</si>
  <si>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</si>
  <si>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</si>
  <si>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</si>
  <si>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</si>
  <si>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</si>
  <si>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</si>
  <si>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</si>
  <si>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</si>
  <si>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</si>
  <si>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</si>
  <si>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</si>
  <si>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</si>
  <si>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</si>
  <si>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</si>
  <si>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</si>
  <si>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</si>
  <si>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</si>
  <si>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</si>
  <si>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</si>
  <si>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</si>
  <si>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</si>
  <si>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</si>
  <si>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</si>
  <si>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</si>
  <si>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</si>
  <si>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</si>
  <si>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</si>
  <si>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</si>
  <si>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</si>
  <si>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</si>
  <si>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</si>
  <si>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</si>
  <si>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</si>
  <si>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</si>
  <si>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</si>
  <si>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</si>
  <si>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</si>
  <si>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</si>
  <si>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</si>
  <si>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</si>
  <si>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</si>
  <si>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</si>
  <si>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</si>
  <si>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</si>
  <si>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</si>
  <si>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</si>
  <si>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</si>
  <si>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</si>
  <si>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</si>
  <si>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</si>
  <si>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</si>
  <si>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</si>
  <si>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</si>
  <si>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</si>
  <si>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</si>
  <si>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</si>
  <si>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</si>
  <si>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</si>
  <si>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</si>
  <si>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</si>
  <si>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</si>
  <si>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</si>
  <si>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</si>
  <si>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</si>
  <si>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</si>
  <si>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</si>
  <si>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</si>
  <si>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</si>
  <si>
    <t>MODIFICACION PRESUPUESTARIA</t>
  </si>
  <si>
    <r>
      <t>Presupuesto Vigente</t>
    </r>
    <r>
      <rPr>
        <b/>
        <sz val="10"/>
        <rFont val="Comic Sans MS"/>
        <family val="4"/>
      </rPr>
      <t xml:space="preserve"> (Miles de Pesos) 1er Trimestre</t>
    </r>
  </si>
  <si>
    <r>
      <t>Presupuesto Vigente</t>
    </r>
    <r>
      <rPr>
        <b/>
        <sz val="10"/>
        <rFont val="Comic Sans MS"/>
        <family val="4"/>
      </rPr>
      <t xml:space="preserve"> (Miles de Pesos) 2º Trimestre</t>
    </r>
  </si>
  <si>
    <r>
      <t>Presupuesto Vigente</t>
    </r>
    <r>
      <rPr>
        <b/>
        <sz val="10"/>
        <rFont val="Comic Sans MS"/>
        <family val="4"/>
      </rPr>
      <t xml:space="preserve"> (Miles de Pesos) 3er Trimestre</t>
    </r>
  </si>
  <si>
    <t>Modificacion presupuestaria Nº 4</t>
  </si>
  <si>
    <r>
      <t>Presupuesto Vigente</t>
    </r>
    <r>
      <rPr>
        <b/>
        <sz val="10"/>
        <rFont val="Comic Sans MS"/>
        <family val="4"/>
      </rPr>
      <t xml:space="preserve"> (Miles de Pesos) 4º Trimestre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</si>
</sst>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47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47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3" fontId="5" fillId="34" borderId="13" xfId="47" applyNumberFormat="1" applyFont="1" applyFill="1" applyBorder="1" applyAlignment="1" applyProtection="1">
      <alignment horizontal="right"/>
      <protection/>
    </xf>
    <xf numFmtId="3" fontId="5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5" fillId="0" borderId="13" xfId="47" applyNumberFormat="1" applyFont="1" applyFill="1" applyBorder="1" applyAlignment="1" applyProtection="1">
      <alignment horizontal="right"/>
      <protection/>
    </xf>
    <xf numFmtId="3" fontId="6" fillId="0" borderId="13" xfId="47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5" fillId="0" borderId="13" xfId="47" applyNumberFormat="1" applyFont="1" applyFill="1" applyBorder="1" applyAlignment="1" applyProtection="1">
      <alignment horizontal="right"/>
      <protection locked="0"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47" applyNumberFormat="1" applyFont="1" applyFill="1" applyBorder="1" applyAlignment="1" applyProtection="1">
      <alignment horizontal="right"/>
      <protection locked="0"/>
    </xf>
    <xf numFmtId="3" fontId="5" fillId="35" borderId="13" xfId="47" applyNumberFormat="1" applyFont="1" applyFill="1" applyBorder="1" applyAlignment="1" applyProtection="1">
      <alignment horizontal="right"/>
      <protection locked="0"/>
    </xf>
    <xf numFmtId="3" fontId="0" fillId="0" borderId="13" xfId="47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 locked="0"/>
    </xf>
    <xf numFmtId="3" fontId="3" fillId="0" borderId="13" xfId="47" applyNumberFormat="1" applyFont="1" applyFill="1" applyBorder="1" applyAlignment="1" applyProtection="1">
      <alignment horizontal="right"/>
      <protection/>
    </xf>
    <xf numFmtId="3" fontId="3" fillId="34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3" fontId="2" fillId="0" borderId="0" xfId="47" applyNumberFormat="1" applyFont="1" applyBorder="1" applyAlignment="1">
      <alignment/>
    </xf>
    <xf numFmtId="3" fontId="2" fillId="0" borderId="0" xfId="47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3"/>
  <sheetViews>
    <sheetView tabSelected="1" zoomScale="80" zoomScaleNormal="80" zoomScalePageLayoutView="0" workbookViewId="0" topLeftCell="A1">
      <selection activeCell="D5" sqref="D5"/>
    </sheetView>
  </sheetViews>
  <sheetFormatPr defaultColWidth="11.421875" defaultRowHeight="12.75"/>
  <cols>
    <col min="1" max="3" width="4.8515625" style="4" customWidth="1"/>
    <col min="4" max="4" width="5.57421875" style="4" customWidth="1"/>
    <col min="5" max="5" width="6.8515625" style="4" customWidth="1"/>
    <col min="6" max="6" width="68.8515625" style="64" customWidth="1"/>
    <col min="7" max="11" width="16.28125" style="66" customWidth="1"/>
    <col min="12" max="16384" width="11.421875" style="4" customWidth="1"/>
  </cols>
  <sheetData>
    <row r="1" spans="1:11" ht="11.25">
      <c r="A1" s="1"/>
      <c r="B1" s="1"/>
      <c r="C1" s="1"/>
      <c r="D1" s="1"/>
      <c r="E1" s="2" t="s">
        <v>184</v>
      </c>
      <c r="F1" s="3"/>
      <c r="G1" s="3"/>
      <c r="H1" s="3"/>
      <c r="I1" s="3"/>
      <c r="J1" s="3"/>
      <c r="K1" s="3"/>
    </row>
    <row r="2" spans="1:11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</row>
    <row r="3" spans="1:11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  <c r="J3" s="3"/>
      <c r="K3" s="3"/>
    </row>
    <row r="4" spans="1:11" ht="11.25">
      <c r="A4" s="5" t="s">
        <v>2</v>
      </c>
      <c r="B4" s="1"/>
      <c r="C4" s="1"/>
      <c r="D4" s="5">
        <v>4</v>
      </c>
      <c r="E4" s="6">
        <v>2015</v>
      </c>
      <c r="F4" s="3"/>
      <c r="G4" s="3"/>
      <c r="H4" s="3"/>
      <c r="I4" s="3"/>
      <c r="J4" s="3"/>
      <c r="K4" s="3"/>
    </row>
    <row r="5" spans="1:11" ht="11.25">
      <c r="A5" s="1"/>
      <c r="B5" s="1"/>
      <c r="C5" s="1"/>
      <c r="D5" s="1"/>
      <c r="E5" s="1"/>
      <c r="F5" s="7"/>
      <c r="G5" s="3"/>
      <c r="H5" s="3"/>
      <c r="I5" s="3"/>
      <c r="J5" s="3"/>
      <c r="K5" s="3"/>
    </row>
    <row r="6" spans="1:11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  <c r="J6" s="11"/>
      <c r="K6" s="11"/>
    </row>
    <row r="7" spans="1:11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185</v>
      </c>
      <c r="H7" s="15" t="s">
        <v>186</v>
      </c>
      <c r="I7" s="15" t="s">
        <v>187</v>
      </c>
      <c r="J7" s="15" t="s">
        <v>189</v>
      </c>
      <c r="K7" s="15" t="s">
        <v>188</v>
      </c>
    </row>
    <row r="8" spans="1:11" ht="11.25">
      <c r="A8" s="16" t="s">
        <v>10</v>
      </c>
      <c r="B8" s="17"/>
      <c r="C8" s="17"/>
      <c r="D8" s="18"/>
      <c r="E8" s="18"/>
      <c r="F8" s="19" t="s">
        <v>11</v>
      </c>
      <c r="G8" s="20">
        <f>SUM(G9+G26+G32+G33)</f>
        <v>0</v>
      </c>
      <c r="H8" s="20">
        <f>SUM(H9+H26+H32+H33)</f>
        <v>0</v>
      </c>
      <c r="I8" s="20">
        <f>SUM(I9+I26+I32+I33)</f>
        <v>0</v>
      </c>
      <c r="J8" s="20">
        <f>SUM(J9+J26+J32+J33)</f>
        <v>0</v>
      </c>
      <c r="K8" s="20">
        <f>+J8-I8</f>
        <v>0</v>
      </c>
    </row>
    <row r="9" spans="1:11" ht="11.25">
      <c r="A9" s="21" t="s">
        <v>10</v>
      </c>
      <c r="B9" s="22" t="s">
        <v>12</v>
      </c>
      <c r="C9" s="22"/>
      <c r="D9" s="23"/>
      <c r="E9" s="23"/>
      <c r="F9" s="24" t="s">
        <v>13</v>
      </c>
      <c r="G9" s="25">
        <f>SUM(G10+G13+G17+G23+G25)</f>
        <v>0</v>
      </c>
      <c r="H9" s="25">
        <f>SUM(H10+H13+H17+H23+H25)</f>
        <v>0</v>
      </c>
      <c r="I9" s="25">
        <f>SUM(I10+I13+I17+I23+I25)</f>
        <v>0</v>
      </c>
      <c r="J9" s="25">
        <f>SUM(J10+J13+J17+J23+J25)</f>
        <v>0</v>
      </c>
      <c r="K9" s="25">
        <f aca="true" t="shared" si="0" ref="K9:K72">+J9-I9</f>
        <v>0</v>
      </c>
    </row>
    <row r="10" spans="1:11" ht="11.25">
      <c r="A10" s="26" t="s">
        <v>10</v>
      </c>
      <c r="B10" s="27" t="s">
        <v>12</v>
      </c>
      <c r="C10" s="27" t="s">
        <v>14</v>
      </c>
      <c r="D10" s="28"/>
      <c r="E10" s="28"/>
      <c r="F10" s="29" t="s">
        <v>15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>
        <f t="shared" si="0"/>
        <v>0</v>
      </c>
    </row>
    <row r="11" spans="1:11" ht="11.25">
      <c r="A11" s="31"/>
      <c r="B11" s="32"/>
      <c r="C11" s="32"/>
      <c r="D11" s="33" t="s">
        <v>14</v>
      </c>
      <c r="E11" s="33"/>
      <c r="F11" s="34" t="s">
        <v>16</v>
      </c>
      <c r="G11" s="35"/>
      <c r="H11" s="35"/>
      <c r="I11" s="35"/>
      <c r="J11" s="35"/>
      <c r="K11" s="35">
        <f t="shared" si="0"/>
        <v>0</v>
      </c>
    </row>
    <row r="12" spans="1:11" ht="11.25">
      <c r="A12" s="31"/>
      <c r="B12" s="32"/>
      <c r="C12" s="32"/>
      <c r="D12" s="33" t="s">
        <v>17</v>
      </c>
      <c r="E12" s="33"/>
      <c r="F12" s="34" t="s">
        <v>18</v>
      </c>
      <c r="G12" s="35"/>
      <c r="H12" s="35"/>
      <c r="I12" s="35"/>
      <c r="J12" s="35"/>
      <c r="K12" s="35">
        <f t="shared" si="0"/>
        <v>0</v>
      </c>
    </row>
    <row r="13" spans="1:11" ht="11.25">
      <c r="A13" s="26" t="s">
        <v>10</v>
      </c>
      <c r="B13" s="27" t="s">
        <v>12</v>
      </c>
      <c r="C13" s="27" t="s">
        <v>17</v>
      </c>
      <c r="D13" s="28"/>
      <c r="E13" s="28"/>
      <c r="F13" s="29" t="s">
        <v>19</v>
      </c>
      <c r="G13" s="30">
        <f>SUM(G14:G16)</f>
        <v>0</v>
      </c>
      <c r="H13" s="30">
        <f>SUM(H14:H16)</f>
        <v>0</v>
      </c>
      <c r="I13" s="30">
        <f>SUM(I14:I16)</f>
        <v>0</v>
      </c>
      <c r="J13" s="30">
        <f>SUM(J14:J16)</f>
        <v>0</v>
      </c>
      <c r="K13" s="30">
        <f t="shared" si="0"/>
        <v>0</v>
      </c>
    </row>
    <row r="14" spans="1:11" ht="11.25">
      <c r="A14" s="31"/>
      <c r="B14" s="31"/>
      <c r="C14" s="32"/>
      <c r="D14" s="33" t="s">
        <v>14</v>
      </c>
      <c r="E14" s="33"/>
      <c r="F14" s="34" t="s">
        <v>20</v>
      </c>
      <c r="G14" s="35"/>
      <c r="H14" s="35"/>
      <c r="I14" s="35"/>
      <c r="J14" s="35"/>
      <c r="K14" s="35">
        <f t="shared" si="0"/>
        <v>0</v>
      </c>
    </row>
    <row r="15" spans="1:11" ht="11.25">
      <c r="A15" s="31"/>
      <c r="B15" s="31"/>
      <c r="C15" s="32"/>
      <c r="D15" s="33" t="s">
        <v>17</v>
      </c>
      <c r="E15" s="33"/>
      <c r="F15" s="34" t="s">
        <v>21</v>
      </c>
      <c r="G15" s="35"/>
      <c r="H15" s="35"/>
      <c r="I15" s="35"/>
      <c r="J15" s="35"/>
      <c r="K15" s="35">
        <f t="shared" si="0"/>
        <v>0</v>
      </c>
    </row>
    <row r="16" spans="1:11" ht="11.25">
      <c r="A16" s="31"/>
      <c r="B16" s="31"/>
      <c r="C16" s="32"/>
      <c r="D16" s="33" t="s">
        <v>22</v>
      </c>
      <c r="E16" s="33"/>
      <c r="F16" s="34" t="s">
        <v>23</v>
      </c>
      <c r="G16" s="35"/>
      <c r="H16" s="35"/>
      <c r="I16" s="35"/>
      <c r="J16" s="35"/>
      <c r="K16" s="35">
        <f t="shared" si="0"/>
        <v>0</v>
      </c>
    </row>
    <row r="17" spans="1:11" ht="11.25">
      <c r="A17" s="26" t="s">
        <v>10</v>
      </c>
      <c r="B17" s="27" t="s">
        <v>12</v>
      </c>
      <c r="C17" s="27" t="s">
        <v>22</v>
      </c>
      <c r="D17" s="28"/>
      <c r="E17" s="28"/>
      <c r="F17" s="29" t="s">
        <v>24</v>
      </c>
      <c r="G17" s="30">
        <f>SUM(G18:G22)</f>
        <v>0</v>
      </c>
      <c r="H17" s="30">
        <f>SUM(H18:H22)</f>
        <v>0</v>
      </c>
      <c r="I17" s="30">
        <f>SUM(I18:I22)</f>
        <v>0</v>
      </c>
      <c r="J17" s="30">
        <f>SUM(J18:J22)</f>
        <v>0</v>
      </c>
      <c r="K17" s="30">
        <f t="shared" si="0"/>
        <v>0</v>
      </c>
    </row>
    <row r="18" spans="1:11" ht="11.25">
      <c r="A18" s="31"/>
      <c r="B18" s="32"/>
      <c r="C18" s="32"/>
      <c r="D18" s="33" t="s">
        <v>14</v>
      </c>
      <c r="E18" s="33"/>
      <c r="F18" s="34" t="s">
        <v>25</v>
      </c>
      <c r="G18" s="35"/>
      <c r="H18" s="35"/>
      <c r="I18" s="35"/>
      <c r="J18" s="35"/>
      <c r="K18" s="35">
        <f t="shared" si="0"/>
        <v>0</v>
      </c>
    </row>
    <row r="19" spans="1:11" ht="11.25">
      <c r="A19" s="31"/>
      <c r="B19" s="32"/>
      <c r="C19" s="32"/>
      <c r="D19" s="33" t="s">
        <v>17</v>
      </c>
      <c r="E19" s="33"/>
      <c r="F19" s="34" t="s">
        <v>26</v>
      </c>
      <c r="G19" s="35"/>
      <c r="H19" s="35"/>
      <c r="I19" s="35"/>
      <c r="J19" s="35"/>
      <c r="K19" s="35">
        <f t="shared" si="0"/>
        <v>0</v>
      </c>
    </row>
    <row r="20" spans="1:11" ht="11.25">
      <c r="A20" s="31"/>
      <c r="B20" s="32"/>
      <c r="C20" s="32"/>
      <c r="D20" s="33" t="s">
        <v>22</v>
      </c>
      <c r="E20" s="33"/>
      <c r="F20" s="34" t="s">
        <v>27</v>
      </c>
      <c r="G20" s="35"/>
      <c r="H20" s="35"/>
      <c r="I20" s="35"/>
      <c r="J20" s="35"/>
      <c r="K20" s="35">
        <f t="shared" si="0"/>
        <v>0</v>
      </c>
    </row>
    <row r="21" spans="1:11" ht="11.25">
      <c r="A21" s="31"/>
      <c r="B21" s="32"/>
      <c r="C21" s="32"/>
      <c r="D21" s="33" t="s">
        <v>28</v>
      </c>
      <c r="E21" s="33"/>
      <c r="F21" s="34" t="s">
        <v>29</v>
      </c>
      <c r="G21" s="35"/>
      <c r="H21" s="35"/>
      <c r="I21" s="35"/>
      <c r="J21" s="35"/>
      <c r="K21" s="35">
        <f t="shared" si="0"/>
        <v>0</v>
      </c>
    </row>
    <row r="22" spans="1:11" ht="11.25">
      <c r="A22" s="31"/>
      <c r="B22" s="32"/>
      <c r="C22" s="32"/>
      <c r="D22" s="36" t="s">
        <v>30</v>
      </c>
      <c r="E22" s="36"/>
      <c r="F22" s="34" t="s">
        <v>31</v>
      </c>
      <c r="G22" s="35"/>
      <c r="H22" s="35"/>
      <c r="I22" s="35"/>
      <c r="J22" s="35"/>
      <c r="K22" s="35">
        <f t="shared" si="0"/>
        <v>0</v>
      </c>
    </row>
    <row r="23" spans="1:11" ht="11.25">
      <c r="A23" s="26" t="s">
        <v>10</v>
      </c>
      <c r="B23" s="27" t="s">
        <v>12</v>
      </c>
      <c r="C23" s="27" t="s">
        <v>28</v>
      </c>
      <c r="D23" s="28"/>
      <c r="E23" s="28"/>
      <c r="F23" s="29" t="s">
        <v>32</v>
      </c>
      <c r="G23" s="30">
        <f>SUM(G24)</f>
        <v>0</v>
      </c>
      <c r="H23" s="30">
        <f>SUM(H24)</f>
        <v>0</v>
      </c>
      <c r="I23" s="30">
        <f>SUM(I24)</f>
        <v>0</v>
      </c>
      <c r="J23" s="30">
        <f>SUM(J24)</f>
        <v>0</v>
      </c>
      <c r="K23" s="30">
        <f t="shared" si="0"/>
        <v>0</v>
      </c>
    </row>
    <row r="24" spans="1:11" ht="11.25">
      <c r="A24" s="31"/>
      <c r="B24" s="32"/>
      <c r="C24" s="32" t="s">
        <v>28</v>
      </c>
      <c r="D24" s="33" t="s">
        <v>14</v>
      </c>
      <c r="E24" s="33"/>
      <c r="F24" s="34" t="s">
        <v>33</v>
      </c>
      <c r="G24" s="35"/>
      <c r="H24" s="35"/>
      <c r="I24" s="35"/>
      <c r="J24" s="35"/>
      <c r="K24" s="35">
        <f t="shared" si="0"/>
        <v>0</v>
      </c>
    </row>
    <row r="25" spans="1:11" ht="11.25">
      <c r="A25" s="26" t="s">
        <v>10</v>
      </c>
      <c r="B25" s="27" t="s">
        <v>12</v>
      </c>
      <c r="C25" s="27" t="s">
        <v>30</v>
      </c>
      <c r="D25" s="28"/>
      <c r="E25" s="28"/>
      <c r="F25" s="29" t="s">
        <v>34</v>
      </c>
      <c r="G25" s="35"/>
      <c r="H25" s="35"/>
      <c r="I25" s="35"/>
      <c r="J25" s="35"/>
      <c r="K25" s="35">
        <f t="shared" si="0"/>
        <v>0</v>
      </c>
    </row>
    <row r="26" spans="1:11" ht="11.25">
      <c r="A26" s="21" t="s">
        <v>10</v>
      </c>
      <c r="B26" s="22" t="s">
        <v>35</v>
      </c>
      <c r="C26" s="22"/>
      <c r="D26" s="23"/>
      <c r="E26" s="23"/>
      <c r="F26" s="24" t="s">
        <v>36</v>
      </c>
      <c r="G26" s="25">
        <f>SUM(G27+G30+G31)</f>
        <v>0</v>
      </c>
      <c r="H26" s="25">
        <f>SUM(H27+H30+H31)</f>
        <v>0</v>
      </c>
      <c r="I26" s="25">
        <f>SUM(I27+I30+I31)</f>
        <v>0</v>
      </c>
      <c r="J26" s="25">
        <f>SUM(J27+J30+J31)</f>
        <v>0</v>
      </c>
      <c r="K26" s="25">
        <f t="shared" si="0"/>
        <v>0</v>
      </c>
    </row>
    <row r="27" spans="1:11" ht="11.25">
      <c r="A27" s="26" t="s">
        <v>10</v>
      </c>
      <c r="B27" s="27" t="s">
        <v>35</v>
      </c>
      <c r="C27" s="27" t="s">
        <v>14</v>
      </c>
      <c r="D27" s="28"/>
      <c r="E27" s="28"/>
      <c r="F27" s="29" t="s">
        <v>37</v>
      </c>
      <c r="G27" s="30">
        <f>SUM(G28:G29)</f>
        <v>0</v>
      </c>
      <c r="H27" s="30">
        <f>SUM(H28:H29)</f>
        <v>0</v>
      </c>
      <c r="I27" s="30">
        <f>SUM(I28:I29)</f>
        <v>0</v>
      </c>
      <c r="J27" s="30">
        <f>SUM(J28:J29)</f>
        <v>0</v>
      </c>
      <c r="K27" s="30">
        <f t="shared" si="0"/>
        <v>0</v>
      </c>
    </row>
    <row r="28" spans="1:11" ht="11.25">
      <c r="A28" s="31"/>
      <c r="B28" s="32"/>
      <c r="C28" s="32"/>
      <c r="D28" s="33" t="s">
        <v>14</v>
      </c>
      <c r="E28" s="33"/>
      <c r="F28" s="34" t="s">
        <v>16</v>
      </c>
      <c r="G28" s="35"/>
      <c r="H28" s="35"/>
      <c r="I28" s="35"/>
      <c r="J28" s="35"/>
      <c r="K28" s="35">
        <f t="shared" si="0"/>
        <v>0</v>
      </c>
    </row>
    <row r="29" spans="1:11" ht="11.25">
      <c r="A29" s="31"/>
      <c r="B29" s="32"/>
      <c r="C29" s="32"/>
      <c r="D29" s="33" t="s">
        <v>17</v>
      </c>
      <c r="E29" s="33"/>
      <c r="F29" s="34" t="s">
        <v>18</v>
      </c>
      <c r="G29" s="35"/>
      <c r="H29" s="35"/>
      <c r="I29" s="35"/>
      <c r="J29" s="35"/>
      <c r="K29" s="35">
        <f t="shared" si="0"/>
        <v>0</v>
      </c>
    </row>
    <row r="30" spans="1:11" ht="11.25">
      <c r="A30" s="26" t="s">
        <v>10</v>
      </c>
      <c r="B30" s="27" t="s">
        <v>35</v>
      </c>
      <c r="C30" s="27" t="s">
        <v>17</v>
      </c>
      <c r="D30" s="28"/>
      <c r="E30" s="28"/>
      <c r="F30" s="29" t="s">
        <v>38</v>
      </c>
      <c r="G30" s="35"/>
      <c r="H30" s="35"/>
      <c r="I30" s="35"/>
      <c r="J30" s="35"/>
      <c r="K30" s="35">
        <f t="shared" si="0"/>
        <v>0</v>
      </c>
    </row>
    <row r="31" spans="1:11" ht="11.25">
      <c r="A31" s="26" t="s">
        <v>10</v>
      </c>
      <c r="B31" s="27" t="s">
        <v>35</v>
      </c>
      <c r="C31" s="27" t="s">
        <v>30</v>
      </c>
      <c r="D31" s="28"/>
      <c r="E31" s="28"/>
      <c r="F31" s="29" t="s">
        <v>31</v>
      </c>
      <c r="G31" s="35"/>
      <c r="H31" s="35"/>
      <c r="I31" s="35"/>
      <c r="J31" s="35"/>
      <c r="K31" s="35">
        <f t="shared" si="0"/>
        <v>0</v>
      </c>
    </row>
    <row r="32" spans="1:11" ht="11.25">
      <c r="A32" s="21" t="s">
        <v>10</v>
      </c>
      <c r="B32" s="22" t="s">
        <v>10</v>
      </c>
      <c r="C32" s="22"/>
      <c r="D32" s="23"/>
      <c r="E32" s="23"/>
      <c r="F32" s="24" t="s">
        <v>39</v>
      </c>
      <c r="G32" s="37"/>
      <c r="H32" s="37"/>
      <c r="I32" s="37"/>
      <c r="J32" s="37"/>
      <c r="K32" s="37">
        <f t="shared" si="0"/>
        <v>0</v>
      </c>
    </row>
    <row r="33" spans="1:11" ht="11.25">
      <c r="A33" s="21" t="s">
        <v>10</v>
      </c>
      <c r="B33" s="22" t="s">
        <v>40</v>
      </c>
      <c r="C33" s="22"/>
      <c r="D33" s="23"/>
      <c r="E33" s="23"/>
      <c r="F33" s="24" t="s">
        <v>41</v>
      </c>
      <c r="G33" s="37"/>
      <c r="H33" s="37"/>
      <c r="I33" s="37"/>
      <c r="J33" s="37"/>
      <c r="K33" s="37">
        <f t="shared" si="0"/>
        <v>0</v>
      </c>
    </row>
    <row r="34" spans="1:11" ht="12.75">
      <c r="A34" s="38" t="s">
        <v>42</v>
      </c>
      <c r="B34" s="17"/>
      <c r="C34" s="17"/>
      <c r="D34" s="18"/>
      <c r="E34" s="18"/>
      <c r="F34" s="39" t="s">
        <v>43</v>
      </c>
      <c r="G34" s="40">
        <f>SUM(G35+G36+G70+G71+G72+G73)</f>
        <v>7990527</v>
      </c>
      <c r="H34" s="40">
        <f>SUM(H35+H36+H70+H71+H72+H73)</f>
        <v>8718527</v>
      </c>
      <c r="I34" s="40">
        <f>SUM(I35+I36+I70+I71+I72+I73)</f>
        <v>8829027</v>
      </c>
      <c r="J34" s="40">
        <f>SUM(J35+J36+J70+J71+J72+J73)</f>
        <v>9815500</v>
      </c>
      <c r="K34" s="40">
        <f t="shared" si="0"/>
        <v>986473</v>
      </c>
    </row>
    <row r="35" spans="1:11" ht="11.25">
      <c r="A35" s="21" t="s">
        <v>42</v>
      </c>
      <c r="B35" s="22" t="s">
        <v>12</v>
      </c>
      <c r="C35" s="22"/>
      <c r="D35" s="23"/>
      <c r="E35" s="23"/>
      <c r="F35" s="24" t="s">
        <v>44</v>
      </c>
      <c r="G35" s="37"/>
      <c r="H35" s="37"/>
      <c r="I35" s="37"/>
      <c r="J35" s="37"/>
      <c r="K35" s="37">
        <f t="shared" si="0"/>
        <v>0</v>
      </c>
    </row>
    <row r="36" spans="1:11" ht="12.75">
      <c r="A36" s="21" t="s">
        <v>42</v>
      </c>
      <c r="B36" s="22" t="s">
        <v>10</v>
      </c>
      <c r="C36" s="22"/>
      <c r="D36" s="23"/>
      <c r="E36" s="23"/>
      <c r="F36" s="24" t="s">
        <v>45</v>
      </c>
      <c r="G36" s="41">
        <f>SUM(G37+G41+G50+G52+G54+G58+G64+G67+G68+G69)</f>
        <v>7990527</v>
      </c>
      <c r="H36" s="41">
        <f>SUM(H37+H41+H50+H52+H54+H58+H64+H67+H68+H69)</f>
        <v>8718527</v>
      </c>
      <c r="I36" s="41">
        <f>SUM(I37+I41+I50+I52+I54+I58+I64+I67+I68+I69)</f>
        <v>8829027</v>
      </c>
      <c r="J36" s="41">
        <f>SUM(J37+J41+J50+J52+J54+J58+J64+J67+J68+J69)</f>
        <v>9815500</v>
      </c>
      <c r="K36" s="41">
        <f t="shared" si="0"/>
        <v>986473</v>
      </c>
    </row>
    <row r="37" spans="1:11" ht="11.25">
      <c r="A37" s="42" t="s">
        <v>46</v>
      </c>
      <c r="B37" s="43" t="s">
        <v>10</v>
      </c>
      <c r="C37" s="43" t="s">
        <v>17</v>
      </c>
      <c r="D37" s="44"/>
      <c r="E37" s="44"/>
      <c r="F37" s="45" t="s">
        <v>47</v>
      </c>
      <c r="G37" s="30">
        <f>SUM(G38:G40)</f>
        <v>0</v>
      </c>
      <c r="H37" s="30">
        <f>SUM(H38:H40)</f>
        <v>0</v>
      </c>
      <c r="I37" s="30">
        <f>SUM(I38:I40)</f>
        <v>0</v>
      </c>
      <c r="J37" s="30">
        <f>SUM(J38:J40)</f>
        <v>0</v>
      </c>
      <c r="K37" s="30">
        <f t="shared" si="0"/>
        <v>0</v>
      </c>
    </row>
    <row r="38" spans="1:11" ht="11.25">
      <c r="A38" s="46"/>
      <c r="B38" s="47"/>
      <c r="C38" s="47"/>
      <c r="D38" s="36" t="s">
        <v>14</v>
      </c>
      <c r="E38" s="36"/>
      <c r="F38" s="48" t="s">
        <v>48</v>
      </c>
      <c r="G38" s="35"/>
      <c r="H38" s="35"/>
      <c r="I38" s="35"/>
      <c r="J38" s="35"/>
      <c r="K38" s="35">
        <f t="shared" si="0"/>
        <v>0</v>
      </c>
    </row>
    <row r="39" spans="1:11" ht="11.25">
      <c r="A39" s="46"/>
      <c r="B39" s="47"/>
      <c r="C39" s="47"/>
      <c r="D39" s="36" t="s">
        <v>17</v>
      </c>
      <c r="E39" s="36"/>
      <c r="F39" s="48" t="s">
        <v>49</v>
      </c>
      <c r="G39" s="35"/>
      <c r="H39" s="35"/>
      <c r="I39" s="35"/>
      <c r="J39" s="35"/>
      <c r="K39" s="35">
        <f t="shared" si="0"/>
        <v>0</v>
      </c>
    </row>
    <row r="40" spans="1:11" ht="11.25">
      <c r="A40" s="46"/>
      <c r="B40" s="47"/>
      <c r="C40" s="47"/>
      <c r="D40" s="36" t="s">
        <v>30</v>
      </c>
      <c r="E40" s="36"/>
      <c r="F40" s="48" t="s">
        <v>50</v>
      </c>
      <c r="G40" s="35"/>
      <c r="H40" s="35"/>
      <c r="I40" s="35"/>
      <c r="J40" s="35"/>
      <c r="K40" s="35">
        <f t="shared" si="0"/>
        <v>0</v>
      </c>
    </row>
    <row r="41" spans="1:11" ht="11.25">
      <c r="A41" s="42" t="s">
        <v>42</v>
      </c>
      <c r="B41" s="43" t="s">
        <v>10</v>
      </c>
      <c r="C41" s="43" t="s">
        <v>22</v>
      </c>
      <c r="D41" s="44"/>
      <c r="E41" s="44"/>
      <c r="F41" s="45" t="s">
        <v>51</v>
      </c>
      <c r="G41" s="30">
        <f>SUM(G42:G49)</f>
        <v>0</v>
      </c>
      <c r="H41" s="30">
        <f>SUM(H42:H49)</f>
        <v>0</v>
      </c>
      <c r="I41" s="30">
        <f>SUM(I42:I49)</f>
        <v>0</v>
      </c>
      <c r="J41" s="30">
        <f>SUM(J42:J49)</f>
        <v>0</v>
      </c>
      <c r="K41" s="30">
        <f t="shared" si="0"/>
        <v>0</v>
      </c>
    </row>
    <row r="42" spans="1:11" ht="11.25">
      <c r="A42" s="46"/>
      <c r="B42" s="47"/>
      <c r="C42" s="47"/>
      <c r="D42" s="36" t="s">
        <v>14</v>
      </c>
      <c r="E42" s="36"/>
      <c r="F42" s="48" t="s">
        <v>52</v>
      </c>
      <c r="G42" s="35"/>
      <c r="H42" s="35"/>
      <c r="I42" s="35"/>
      <c r="J42" s="35"/>
      <c r="K42" s="35">
        <f t="shared" si="0"/>
        <v>0</v>
      </c>
    </row>
    <row r="43" spans="1:11" ht="11.25">
      <c r="A43" s="46"/>
      <c r="B43" s="47"/>
      <c r="C43" s="47"/>
      <c r="D43" s="36"/>
      <c r="E43" s="36" t="s">
        <v>14</v>
      </c>
      <c r="F43" s="48" t="s">
        <v>53</v>
      </c>
      <c r="G43" s="35"/>
      <c r="H43" s="35"/>
      <c r="I43" s="35"/>
      <c r="J43" s="35"/>
      <c r="K43" s="35">
        <f t="shared" si="0"/>
        <v>0</v>
      </c>
    </row>
    <row r="44" spans="1:11" ht="11.25">
      <c r="A44" s="46"/>
      <c r="B44" s="47"/>
      <c r="C44" s="47"/>
      <c r="D44" s="36"/>
      <c r="E44" s="36" t="s">
        <v>17</v>
      </c>
      <c r="F44" s="48" t="s">
        <v>54</v>
      </c>
      <c r="G44" s="35"/>
      <c r="H44" s="35"/>
      <c r="I44" s="35"/>
      <c r="J44" s="35"/>
      <c r="K44" s="35">
        <f t="shared" si="0"/>
        <v>0</v>
      </c>
    </row>
    <row r="45" spans="1:11" ht="11.25">
      <c r="A45" s="46"/>
      <c r="B45" s="47"/>
      <c r="C45" s="47"/>
      <c r="D45" s="36" t="s">
        <v>17</v>
      </c>
      <c r="E45" s="36"/>
      <c r="F45" s="48" t="s">
        <v>55</v>
      </c>
      <c r="G45" s="35"/>
      <c r="H45" s="35"/>
      <c r="I45" s="35"/>
      <c r="J45" s="35"/>
      <c r="K45" s="35">
        <f t="shared" si="0"/>
        <v>0</v>
      </c>
    </row>
    <row r="46" spans="1:11" ht="11.25">
      <c r="A46" s="46"/>
      <c r="B46" s="47"/>
      <c r="C46" s="47"/>
      <c r="D46" s="36"/>
      <c r="E46" s="36" t="s">
        <v>14</v>
      </c>
      <c r="F46" s="48" t="s">
        <v>56</v>
      </c>
      <c r="G46" s="35"/>
      <c r="H46" s="35"/>
      <c r="I46" s="35"/>
      <c r="J46" s="35"/>
      <c r="K46" s="35">
        <f t="shared" si="0"/>
        <v>0</v>
      </c>
    </row>
    <row r="47" spans="1:11" ht="11.25">
      <c r="A47" s="46"/>
      <c r="B47" s="47"/>
      <c r="C47" s="47"/>
      <c r="D47" s="36"/>
      <c r="E47" s="36" t="s">
        <v>17</v>
      </c>
      <c r="F47" s="48" t="s">
        <v>57</v>
      </c>
      <c r="G47" s="35"/>
      <c r="H47" s="35"/>
      <c r="I47" s="35"/>
      <c r="J47" s="35"/>
      <c r="K47" s="35">
        <f t="shared" si="0"/>
        <v>0</v>
      </c>
    </row>
    <row r="48" spans="1:11" ht="11.25">
      <c r="A48" s="46"/>
      <c r="B48" s="47"/>
      <c r="C48" s="47"/>
      <c r="D48" s="36"/>
      <c r="E48" s="36" t="s">
        <v>30</v>
      </c>
      <c r="F48" s="48" t="s">
        <v>31</v>
      </c>
      <c r="G48" s="35"/>
      <c r="H48" s="35"/>
      <c r="I48" s="35"/>
      <c r="J48" s="35"/>
      <c r="K48" s="35">
        <f t="shared" si="0"/>
        <v>0</v>
      </c>
    </row>
    <row r="49" spans="1:11" ht="11.25">
      <c r="A49" s="46"/>
      <c r="B49" s="47"/>
      <c r="C49" s="47"/>
      <c r="D49" s="36" t="s">
        <v>22</v>
      </c>
      <c r="E49" s="36"/>
      <c r="F49" s="49" t="s">
        <v>58</v>
      </c>
      <c r="G49" s="35"/>
      <c r="H49" s="35"/>
      <c r="I49" s="35"/>
      <c r="J49" s="35"/>
      <c r="K49" s="35">
        <f t="shared" si="0"/>
        <v>0</v>
      </c>
    </row>
    <row r="50" spans="1:11" ht="11.25">
      <c r="A50" s="42" t="s">
        <v>42</v>
      </c>
      <c r="B50" s="43" t="s">
        <v>10</v>
      </c>
      <c r="C50" s="43" t="s">
        <v>28</v>
      </c>
      <c r="D50" s="44"/>
      <c r="E50" s="44"/>
      <c r="F50" s="45" t="s">
        <v>59</v>
      </c>
      <c r="G50" s="30">
        <f>SUM(G51)</f>
        <v>0</v>
      </c>
      <c r="H50" s="30">
        <f>SUM(H51)</f>
        <v>0</v>
      </c>
      <c r="I50" s="30">
        <f>SUM(I51)</f>
        <v>0</v>
      </c>
      <c r="J50" s="30">
        <f>SUM(J51)</f>
        <v>0</v>
      </c>
      <c r="K50" s="30">
        <f t="shared" si="0"/>
        <v>0</v>
      </c>
    </row>
    <row r="51" spans="1:11" ht="11.25">
      <c r="A51" s="46"/>
      <c r="B51" s="47"/>
      <c r="C51" s="47"/>
      <c r="D51" s="36" t="s">
        <v>14</v>
      </c>
      <c r="E51" s="36"/>
      <c r="F51" s="48" t="s">
        <v>60</v>
      </c>
      <c r="G51" s="35"/>
      <c r="H51" s="35"/>
      <c r="I51" s="35"/>
      <c r="J51" s="35"/>
      <c r="K51" s="35">
        <f t="shared" si="0"/>
        <v>0</v>
      </c>
    </row>
    <row r="52" spans="1:11" ht="11.25">
      <c r="A52" s="42" t="s">
        <v>42</v>
      </c>
      <c r="B52" s="43" t="s">
        <v>10</v>
      </c>
      <c r="C52" s="43" t="s">
        <v>61</v>
      </c>
      <c r="D52" s="44"/>
      <c r="E52" s="44"/>
      <c r="F52" s="45" t="s">
        <v>62</v>
      </c>
      <c r="G52" s="30">
        <f>SUM(G53)</f>
        <v>0</v>
      </c>
      <c r="H52" s="30">
        <f>SUM(H53)</f>
        <v>0</v>
      </c>
      <c r="I52" s="30">
        <f>SUM(I53)</f>
        <v>0</v>
      </c>
      <c r="J52" s="30">
        <f>SUM(J53)</f>
        <v>0</v>
      </c>
      <c r="K52" s="30">
        <f t="shared" si="0"/>
        <v>0</v>
      </c>
    </row>
    <row r="53" spans="1:11" ht="11.25">
      <c r="A53" s="46"/>
      <c r="B53" s="47"/>
      <c r="C53" s="47"/>
      <c r="D53" s="36" t="s">
        <v>14</v>
      </c>
      <c r="E53" s="36"/>
      <c r="F53" s="48" t="s">
        <v>63</v>
      </c>
      <c r="G53" s="35"/>
      <c r="H53" s="35"/>
      <c r="I53" s="35"/>
      <c r="J53" s="35"/>
      <c r="K53" s="35">
        <f t="shared" si="0"/>
        <v>0</v>
      </c>
    </row>
    <row r="54" spans="1:11" ht="12.75">
      <c r="A54" s="42" t="s">
        <v>42</v>
      </c>
      <c r="B54" s="43" t="s">
        <v>10</v>
      </c>
      <c r="C54" s="43" t="s">
        <v>64</v>
      </c>
      <c r="D54" s="44"/>
      <c r="E54" s="44"/>
      <c r="F54" s="45" t="s">
        <v>65</v>
      </c>
      <c r="G54" s="50">
        <f>SUM(G55:G57)</f>
        <v>7288527</v>
      </c>
      <c r="H54" s="50">
        <f>SUM(H55:H57)</f>
        <v>7988527</v>
      </c>
      <c r="I54" s="50">
        <f>SUM(I55:I57)</f>
        <v>8039027</v>
      </c>
      <c r="J54" s="50">
        <f>SUM(J55:J57)</f>
        <v>8947000</v>
      </c>
      <c r="K54" s="50">
        <f t="shared" si="0"/>
        <v>907973</v>
      </c>
    </row>
    <row r="55" spans="1:11" ht="12.75">
      <c r="A55" s="46"/>
      <c r="B55" s="47"/>
      <c r="C55" s="47"/>
      <c r="D55" s="36" t="s">
        <v>14</v>
      </c>
      <c r="E55" s="36"/>
      <c r="F55" s="48" t="s">
        <v>66</v>
      </c>
      <c r="G55" s="51">
        <v>5050000</v>
      </c>
      <c r="H55" s="51">
        <v>5050000</v>
      </c>
      <c r="I55" s="51">
        <v>5050000</v>
      </c>
      <c r="J55" s="51">
        <v>5050000</v>
      </c>
      <c r="K55" s="51">
        <f t="shared" si="0"/>
        <v>0</v>
      </c>
    </row>
    <row r="56" spans="1:11" ht="12.75">
      <c r="A56" s="46"/>
      <c r="B56" s="47"/>
      <c r="C56" s="47"/>
      <c r="D56" s="36" t="s">
        <v>17</v>
      </c>
      <c r="E56" s="36"/>
      <c r="F56" s="48" t="s">
        <v>67</v>
      </c>
      <c r="G56" s="51">
        <f>1687900+590627</f>
        <v>2278527</v>
      </c>
      <c r="H56" s="51">
        <f>1687900+590627+700000</f>
        <v>2978527</v>
      </c>
      <c r="I56" s="51">
        <f>1687900+590627+700000+50500</f>
        <v>3029027</v>
      </c>
      <c r="J56" s="51">
        <f>3860000+77000</f>
        <v>3937000</v>
      </c>
      <c r="K56" s="51">
        <f t="shared" si="0"/>
        <v>907973</v>
      </c>
    </row>
    <row r="57" spans="1:11" ht="11.25">
      <c r="A57" s="46"/>
      <c r="B57" s="47"/>
      <c r="C57" s="47"/>
      <c r="D57" s="36" t="s">
        <v>22</v>
      </c>
      <c r="E57" s="36"/>
      <c r="F57" s="52" t="s">
        <v>68</v>
      </c>
      <c r="G57" s="35">
        <v>-40000</v>
      </c>
      <c r="H57" s="35">
        <v>-40000</v>
      </c>
      <c r="I57" s="35">
        <v>-40000</v>
      </c>
      <c r="J57" s="35">
        <v>-40000</v>
      </c>
      <c r="K57" s="35">
        <f t="shared" si="0"/>
        <v>0</v>
      </c>
    </row>
    <row r="58" spans="1:11" ht="11.25">
      <c r="A58" s="42" t="s">
        <v>42</v>
      </c>
      <c r="B58" s="43" t="s">
        <v>10</v>
      </c>
      <c r="C58" s="43" t="s">
        <v>69</v>
      </c>
      <c r="D58" s="44"/>
      <c r="E58" s="44"/>
      <c r="F58" s="45" t="s">
        <v>70</v>
      </c>
      <c r="G58" s="30">
        <f>SUM(G59:G63)</f>
        <v>0</v>
      </c>
      <c r="H58" s="30">
        <f>SUM(H59:H63)</f>
        <v>0</v>
      </c>
      <c r="I58" s="30">
        <f>SUM(I59:I63)</f>
        <v>0</v>
      </c>
      <c r="J58" s="30">
        <f>SUM(J59:J63)</f>
        <v>0</v>
      </c>
      <c r="K58" s="30">
        <f t="shared" si="0"/>
        <v>0</v>
      </c>
    </row>
    <row r="59" spans="1:11" ht="11.25">
      <c r="A59" s="46"/>
      <c r="B59" s="47"/>
      <c r="C59" s="47"/>
      <c r="D59" s="36" t="s">
        <v>14</v>
      </c>
      <c r="E59" s="36"/>
      <c r="F59" s="48" t="s">
        <v>71</v>
      </c>
      <c r="G59" s="35"/>
      <c r="H59" s="35"/>
      <c r="I59" s="35"/>
      <c r="J59" s="35"/>
      <c r="K59" s="35">
        <f t="shared" si="0"/>
        <v>0</v>
      </c>
    </row>
    <row r="60" spans="1:11" ht="11.25">
      <c r="A60" s="46"/>
      <c r="B60" s="47"/>
      <c r="C60" s="47"/>
      <c r="D60" s="36" t="s">
        <v>17</v>
      </c>
      <c r="E60" s="36"/>
      <c r="F60" s="48" t="s">
        <v>72</v>
      </c>
      <c r="G60" s="35"/>
      <c r="H60" s="35"/>
      <c r="I60" s="35"/>
      <c r="J60" s="35"/>
      <c r="K60" s="35">
        <f t="shared" si="0"/>
        <v>0</v>
      </c>
    </row>
    <row r="61" spans="1:11" ht="11.25">
      <c r="A61" s="46"/>
      <c r="B61" s="47"/>
      <c r="C61" s="47"/>
      <c r="D61" s="36" t="s">
        <v>22</v>
      </c>
      <c r="E61" s="36"/>
      <c r="F61" s="48" t="s">
        <v>73</v>
      </c>
      <c r="G61" s="35"/>
      <c r="H61" s="35"/>
      <c r="I61" s="35"/>
      <c r="J61" s="35"/>
      <c r="K61" s="35">
        <f t="shared" si="0"/>
        <v>0</v>
      </c>
    </row>
    <row r="62" spans="1:11" ht="11.25">
      <c r="A62" s="46"/>
      <c r="B62" s="47"/>
      <c r="C62" s="47"/>
      <c r="D62" s="36" t="s">
        <v>28</v>
      </c>
      <c r="E62" s="36"/>
      <c r="F62" s="48" t="s">
        <v>74</v>
      </c>
      <c r="G62" s="35"/>
      <c r="H62" s="35"/>
      <c r="I62" s="35"/>
      <c r="J62" s="35"/>
      <c r="K62" s="35">
        <f t="shared" si="0"/>
        <v>0</v>
      </c>
    </row>
    <row r="63" spans="1:11" s="53" customFormat="1" ht="11.25">
      <c r="A63" s="46"/>
      <c r="B63" s="47"/>
      <c r="C63" s="47"/>
      <c r="D63" s="36" t="s">
        <v>30</v>
      </c>
      <c r="E63" s="36"/>
      <c r="F63" s="48" t="s">
        <v>75</v>
      </c>
      <c r="G63" s="35"/>
      <c r="H63" s="35"/>
      <c r="I63" s="35"/>
      <c r="J63" s="35"/>
      <c r="K63" s="35">
        <f t="shared" si="0"/>
        <v>0</v>
      </c>
    </row>
    <row r="64" spans="1:11" ht="11.25">
      <c r="A64" s="42" t="s">
        <v>42</v>
      </c>
      <c r="B64" s="43" t="s">
        <v>10</v>
      </c>
      <c r="C64" s="43" t="s">
        <v>76</v>
      </c>
      <c r="D64" s="44"/>
      <c r="E64" s="44"/>
      <c r="F64" s="45" t="s">
        <v>77</v>
      </c>
      <c r="G64" s="30">
        <f>SUM(G65)</f>
        <v>0</v>
      </c>
      <c r="H64" s="30">
        <f>SUM(H65)</f>
        <v>0</v>
      </c>
      <c r="I64" s="30">
        <f>SUM(I65)</f>
        <v>0</v>
      </c>
      <c r="J64" s="30">
        <f>SUM(J65)</f>
        <v>0</v>
      </c>
      <c r="K64" s="30">
        <f t="shared" si="0"/>
        <v>0</v>
      </c>
    </row>
    <row r="65" spans="1:11" ht="11.25">
      <c r="A65" s="46"/>
      <c r="B65" s="47"/>
      <c r="C65" s="47"/>
      <c r="D65" s="36" t="s">
        <v>14</v>
      </c>
      <c r="E65" s="36"/>
      <c r="F65" s="48" t="s">
        <v>78</v>
      </c>
      <c r="G65" s="35"/>
      <c r="H65" s="35"/>
      <c r="I65" s="35"/>
      <c r="J65" s="35"/>
      <c r="K65" s="35">
        <f t="shared" si="0"/>
        <v>0</v>
      </c>
    </row>
    <row r="66" spans="1:11" ht="11.25">
      <c r="A66" s="46"/>
      <c r="B66" s="47"/>
      <c r="C66" s="47"/>
      <c r="D66" s="36" t="s">
        <v>17</v>
      </c>
      <c r="E66" s="36"/>
      <c r="F66" s="48" t="s">
        <v>79</v>
      </c>
      <c r="G66" s="35"/>
      <c r="H66" s="35"/>
      <c r="I66" s="35"/>
      <c r="J66" s="35"/>
      <c r="K66" s="35">
        <f t="shared" si="0"/>
        <v>0</v>
      </c>
    </row>
    <row r="67" spans="1:11" ht="12.75">
      <c r="A67" s="42" t="s">
        <v>42</v>
      </c>
      <c r="B67" s="43" t="s">
        <v>10</v>
      </c>
      <c r="C67" s="43" t="s">
        <v>30</v>
      </c>
      <c r="D67" s="44"/>
      <c r="E67" s="44"/>
      <c r="F67" s="45" t="s">
        <v>80</v>
      </c>
      <c r="G67" s="54">
        <v>62000</v>
      </c>
      <c r="H67" s="54">
        <v>90000</v>
      </c>
      <c r="I67" s="54">
        <v>150000</v>
      </c>
      <c r="J67" s="54">
        <v>228500</v>
      </c>
      <c r="K67" s="54">
        <f t="shared" si="0"/>
        <v>78500</v>
      </c>
    </row>
    <row r="68" spans="1:11" ht="12.75">
      <c r="A68" s="42" t="s">
        <v>42</v>
      </c>
      <c r="B68" s="43" t="s">
        <v>10</v>
      </c>
      <c r="C68" s="43" t="s">
        <v>81</v>
      </c>
      <c r="D68" s="44"/>
      <c r="E68" s="44"/>
      <c r="F68" s="45" t="s">
        <v>82</v>
      </c>
      <c r="G68" s="54"/>
      <c r="H68" s="54"/>
      <c r="I68" s="54"/>
      <c r="J68" s="54"/>
      <c r="K68" s="54">
        <f t="shared" si="0"/>
        <v>0</v>
      </c>
    </row>
    <row r="69" spans="1:11" ht="12.75">
      <c r="A69" s="42" t="s">
        <v>42</v>
      </c>
      <c r="B69" s="43" t="s">
        <v>10</v>
      </c>
      <c r="C69" s="43" t="s">
        <v>83</v>
      </c>
      <c r="D69" s="44"/>
      <c r="E69" s="44"/>
      <c r="F69" s="45" t="s">
        <v>84</v>
      </c>
      <c r="G69" s="54">
        <v>640000</v>
      </c>
      <c r="H69" s="54">
        <v>640000</v>
      </c>
      <c r="I69" s="54">
        <v>640000</v>
      </c>
      <c r="J69" s="54">
        <v>640000</v>
      </c>
      <c r="K69" s="54">
        <f t="shared" si="0"/>
        <v>0</v>
      </c>
    </row>
    <row r="70" spans="1:11" ht="11.25">
      <c r="A70" s="21" t="s">
        <v>42</v>
      </c>
      <c r="B70" s="22" t="s">
        <v>85</v>
      </c>
      <c r="C70" s="22"/>
      <c r="D70" s="55"/>
      <c r="E70" s="55"/>
      <c r="F70" s="24" t="s">
        <v>86</v>
      </c>
      <c r="G70" s="56"/>
      <c r="H70" s="56"/>
      <c r="I70" s="56"/>
      <c r="J70" s="56"/>
      <c r="K70" s="56">
        <f t="shared" si="0"/>
        <v>0</v>
      </c>
    </row>
    <row r="71" spans="1:11" ht="11.25">
      <c r="A71" s="21" t="s">
        <v>42</v>
      </c>
      <c r="B71" s="22" t="s">
        <v>42</v>
      </c>
      <c r="C71" s="22"/>
      <c r="D71" s="55"/>
      <c r="E71" s="55"/>
      <c r="F71" s="24" t="s">
        <v>87</v>
      </c>
      <c r="G71" s="56"/>
      <c r="H71" s="56"/>
      <c r="I71" s="56"/>
      <c r="J71" s="56"/>
      <c r="K71" s="56">
        <f t="shared" si="0"/>
        <v>0</v>
      </c>
    </row>
    <row r="72" spans="1:11" ht="11.25">
      <c r="A72" s="21" t="s">
        <v>42</v>
      </c>
      <c r="B72" s="22" t="s">
        <v>88</v>
      </c>
      <c r="C72" s="22"/>
      <c r="D72" s="55"/>
      <c r="E72" s="55"/>
      <c r="F72" s="24" t="s">
        <v>89</v>
      </c>
      <c r="G72" s="56"/>
      <c r="H72" s="56"/>
      <c r="I72" s="56"/>
      <c r="J72" s="56"/>
      <c r="K72" s="56">
        <f t="shared" si="0"/>
        <v>0</v>
      </c>
    </row>
    <row r="73" spans="1:11" ht="11.25">
      <c r="A73" s="21" t="s">
        <v>42</v>
      </c>
      <c r="B73" s="22" t="s">
        <v>90</v>
      </c>
      <c r="C73" s="22"/>
      <c r="D73" s="55"/>
      <c r="E73" s="55"/>
      <c r="F73" s="24" t="s">
        <v>91</v>
      </c>
      <c r="G73" s="56"/>
      <c r="H73" s="56"/>
      <c r="I73" s="56"/>
      <c r="J73" s="56"/>
      <c r="K73" s="56">
        <f aca="true" t="shared" si="1" ref="K73:K136">+J73-I73</f>
        <v>0</v>
      </c>
    </row>
    <row r="74" spans="1:11" ht="11.25">
      <c r="A74" s="38" t="s">
        <v>88</v>
      </c>
      <c r="B74" s="17"/>
      <c r="C74" s="17"/>
      <c r="D74" s="18"/>
      <c r="E74" s="18"/>
      <c r="F74" s="39" t="s">
        <v>92</v>
      </c>
      <c r="G74" s="20">
        <f>SUM(G75+G76+G77+G78+G79)</f>
        <v>0</v>
      </c>
      <c r="H74" s="20">
        <f>SUM(H75+H76+H77+H78+H79)</f>
        <v>0</v>
      </c>
      <c r="I74" s="20">
        <f>SUM(I75+I76+I77+I78+I79)</f>
        <v>0</v>
      </c>
      <c r="J74" s="20">
        <f>SUM(J75+J76+J77+J78+J79)</f>
        <v>0</v>
      </c>
      <c r="K74" s="20">
        <f t="shared" si="1"/>
        <v>0</v>
      </c>
    </row>
    <row r="75" spans="1:11" ht="11.25">
      <c r="A75" s="21" t="s">
        <v>88</v>
      </c>
      <c r="B75" s="22" t="s">
        <v>12</v>
      </c>
      <c r="C75" s="22"/>
      <c r="D75" s="23"/>
      <c r="E75" s="23"/>
      <c r="F75" s="24" t="s">
        <v>93</v>
      </c>
      <c r="G75" s="37"/>
      <c r="H75" s="37"/>
      <c r="I75" s="37"/>
      <c r="J75" s="37"/>
      <c r="K75" s="37">
        <f t="shared" si="1"/>
        <v>0</v>
      </c>
    </row>
    <row r="76" spans="1:11" ht="11.25">
      <c r="A76" s="21" t="s">
        <v>88</v>
      </c>
      <c r="B76" s="22" t="s">
        <v>35</v>
      </c>
      <c r="C76" s="22"/>
      <c r="D76" s="23"/>
      <c r="E76" s="23"/>
      <c r="F76" s="24" t="s">
        <v>94</v>
      </c>
      <c r="G76" s="37"/>
      <c r="H76" s="37"/>
      <c r="I76" s="37"/>
      <c r="J76" s="37"/>
      <c r="K76" s="37">
        <f t="shared" si="1"/>
        <v>0</v>
      </c>
    </row>
    <row r="77" spans="1:11" ht="11.25">
      <c r="A77" s="21" t="s">
        <v>88</v>
      </c>
      <c r="B77" s="22" t="s">
        <v>10</v>
      </c>
      <c r="C77" s="22"/>
      <c r="D77" s="23"/>
      <c r="E77" s="23"/>
      <c r="F77" s="24" t="s">
        <v>95</v>
      </c>
      <c r="G77" s="37"/>
      <c r="H77" s="37"/>
      <c r="I77" s="37"/>
      <c r="J77" s="37"/>
      <c r="K77" s="37">
        <f t="shared" si="1"/>
        <v>0</v>
      </c>
    </row>
    <row r="78" spans="1:11" ht="11.25">
      <c r="A78" s="21" t="s">
        <v>88</v>
      </c>
      <c r="B78" s="22" t="s">
        <v>85</v>
      </c>
      <c r="C78" s="22"/>
      <c r="D78" s="23"/>
      <c r="E78" s="23"/>
      <c r="F78" s="24" t="s">
        <v>96</v>
      </c>
      <c r="G78" s="37"/>
      <c r="H78" s="37"/>
      <c r="I78" s="37"/>
      <c r="J78" s="37"/>
      <c r="K78" s="37">
        <f t="shared" si="1"/>
        <v>0</v>
      </c>
    </row>
    <row r="79" spans="1:11" ht="11.25">
      <c r="A79" s="21" t="s">
        <v>88</v>
      </c>
      <c r="B79" s="22" t="s">
        <v>40</v>
      </c>
      <c r="C79" s="22"/>
      <c r="D79" s="23"/>
      <c r="E79" s="23"/>
      <c r="F79" s="24" t="s">
        <v>97</v>
      </c>
      <c r="G79" s="37"/>
      <c r="H79" s="37"/>
      <c r="I79" s="37"/>
      <c r="J79" s="37"/>
      <c r="K79" s="37">
        <f t="shared" si="1"/>
        <v>0</v>
      </c>
    </row>
    <row r="80" spans="1:11" ht="12.75">
      <c r="A80" s="38" t="s">
        <v>90</v>
      </c>
      <c r="B80" s="17"/>
      <c r="C80" s="17"/>
      <c r="D80" s="18"/>
      <c r="E80" s="18"/>
      <c r="F80" s="39" t="s">
        <v>98</v>
      </c>
      <c r="G80" s="40">
        <f>SUM(G81+G82)</f>
        <v>14200</v>
      </c>
      <c r="H80" s="40">
        <f>SUM(H81+H82)</f>
        <v>14200</v>
      </c>
      <c r="I80" s="40">
        <f>SUM(I81+I82)</f>
        <v>14200</v>
      </c>
      <c r="J80" s="40">
        <f>SUM(J81+J82)</f>
        <v>14200</v>
      </c>
      <c r="K80" s="40">
        <f t="shared" si="1"/>
        <v>0</v>
      </c>
    </row>
    <row r="81" spans="1:11" ht="11.25">
      <c r="A81" s="21" t="s">
        <v>90</v>
      </c>
      <c r="B81" s="22" t="s">
        <v>12</v>
      </c>
      <c r="C81" s="22"/>
      <c r="D81" s="23"/>
      <c r="E81" s="23"/>
      <c r="F81" s="24" t="s">
        <v>99</v>
      </c>
      <c r="G81" s="37"/>
      <c r="H81" s="37"/>
      <c r="I81" s="37"/>
      <c r="J81" s="37"/>
      <c r="K81" s="37">
        <f t="shared" si="1"/>
        <v>0</v>
      </c>
    </row>
    <row r="82" spans="1:11" ht="12.75">
      <c r="A82" s="21" t="s">
        <v>90</v>
      </c>
      <c r="B82" s="22" t="s">
        <v>35</v>
      </c>
      <c r="C82" s="22"/>
      <c r="D82" s="23"/>
      <c r="E82" s="23"/>
      <c r="F82" s="24" t="s">
        <v>100</v>
      </c>
      <c r="G82" s="57">
        <v>14200</v>
      </c>
      <c r="H82" s="57">
        <v>14200</v>
      </c>
      <c r="I82" s="57">
        <v>14200</v>
      </c>
      <c r="J82" s="57">
        <v>14200</v>
      </c>
      <c r="K82" s="57">
        <f t="shared" si="1"/>
        <v>0</v>
      </c>
    </row>
    <row r="83" spans="1:11" ht="12.75">
      <c r="A83" s="38" t="s">
        <v>101</v>
      </c>
      <c r="B83" s="17"/>
      <c r="C83" s="17"/>
      <c r="D83" s="18"/>
      <c r="E83" s="18"/>
      <c r="F83" s="39" t="s">
        <v>102</v>
      </c>
      <c r="G83" s="40">
        <f>SUM(G84+G87+G104+G110+G114)</f>
        <v>152500</v>
      </c>
      <c r="H83" s="40">
        <f>SUM(H84+H87+H104+H110+H114)</f>
        <v>175000</v>
      </c>
      <c r="I83" s="40">
        <f>SUM(I84+I87+I104+I110+I114)</f>
        <v>314600</v>
      </c>
      <c r="J83" s="40">
        <f>SUM(J84+J87+J104+J110+J114)</f>
        <v>469576</v>
      </c>
      <c r="K83" s="40">
        <f t="shared" si="1"/>
        <v>154976</v>
      </c>
    </row>
    <row r="84" spans="1:11" ht="12.75">
      <c r="A84" s="21" t="s">
        <v>101</v>
      </c>
      <c r="B84" s="22" t="s">
        <v>12</v>
      </c>
      <c r="C84" s="22"/>
      <c r="D84" s="23"/>
      <c r="E84" s="23"/>
      <c r="F84" s="24" t="s">
        <v>103</v>
      </c>
      <c r="G84" s="41">
        <f>SUM(G85+G86)</f>
        <v>140500</v>
      </c>
      <c r="H84" s="41">
        <f>SUM(H85+H86)</f>
        <v>140500</v>
      </c>
      <c r="I84" s="41">
        <f>SUM(I85+I86)</f>
        <v>277500</v>
      </c>
      <c r="J84" s="41">
        <f>SUM(J85+J86)</f>
        <v>378500</v>
      </c>
      <c r="K84" s="41">
        <f t="shared" si="1"/>
        <v>101000</v>
      </c>
    </row>
    <row r="85" spans="1:11" ht="12.75">
      <c r="A85" s="26" t="s">
        <v>101</v>
      </c>
      <c r="B85" s="27" t="s">
        <v>12</v>
      </c>
      <c r="C85" s="27" t="s">
        <v>14</v>
      </c>
      <c r="D85" s="28"/>
      <c r="E85" s="28"/>
      <c r="F85" s="29" t="s">
        <v>104</v>
      </c>
      <c r="G85" s="58">
        <v>10500</v>
      </c>
      <c r="H85" s="58">
        <v>10500</v>
      </c>
      <c r="I85" s="58">
        <v>25500</v>
      </c>
      <c r="J85" s="58">
        <v>26500</v>
      </c>
      <c r="K85" s="58">
        <f t="shared" si="1"/>
        <v>1000</v>
      </c>
    </row>
    <row r="86" spans="1:11" ht="12.75">
      <c r="A86" s="26" t="s">
        <v>101</v>
      </c>
      <c r="B86" s="27" t="s">
        <v>12</v>
      </c>
      <c r="C86" s="27" t="s">
        <v>17</v>
      </c>
      <c r="D86" s="28"/>
      <c r="E86" s="28"/>
      <c r="F86" s="29" t="s">
        <v>105</v>
      </c>
      <c r="G86" s="58">
        <v>130000</v>
      </c>
      <c r="H86" s="58">
        <v>130000</v>
      </c>
      <c r="I86" s="58">
        <v>252000</v>
      </c>
      <c r="J86" s="58">
        <v>352000</v>
      </c>
      <c r="K86" s="58">
        <f t="shared" si="1"/>
        <v>100000</v>
      </c>
    </row>
    <row r="87" spans="1:11" ht="11.25">
      <c r="A87" s="21" t="s">
        <v>101</v>
      </c>
      <c r="B87" s="22" t="s">
        <v>35</v>
      </c>
      <c r="C87" s="22"/>
      <c r="D87" s="23"/>
      <c r="E87" s="23"/>
      <c r="F87" s="24" t="s">
        <v>106</v>
      </c>
      <c r="G87" s="25">
        <f>SUM(G88+G93+G98+G99+G100+G101+G102+G103)</f>
        <v>0</v>
      </c>
      <c r="H87" s="25">
        <f>SUM(H88+H93+H98+H99+H100+H101+H102+H103)</f>
        <v>0</v>
      </c>
      <c r="I87" s="25">
        <f>SUM(I88+I93+I98+I99+I100+I101+I102+I103)</f>
        <v>0</v>
      </c>
      <c r="J87" s="25">
        <f>SUM(J88+J93+J98+J99+J100+J101+J102+J103)</f>
        <v>0</v>
      </c>
      <c r="K87" s="25">
        <f t="shared" si="1"/>
        <v>0</v>
      </c>
    </row>
    <row r="88" spans="1:11" ht="11.25">
      <c r="A88" s="26" t="s">
        <v>101</v>
      </c>
      <c r="B88" s="27" t="s">
        <v>35</v>
      </c>
      <c r="C88" s="27" t="s">
        <v>14</v>
      </c>
      <c r="D88" s="28"/>
      <c r="E88" s="28"/>
      <c r="F88" s="29" t="s">
        <v>107</v>
      </c>
      <c r="G88" s="35">
        <f>SUM(G89:G92)</f>
        <v>0</v>
      </c>
      <c r="H88" s="35">
        <f>SUM(H89:H92)</f>
        <v>0</v>
      </c>
      <c r="I88" s="35">
        <f>SUM(I89:I92)</f>
        <v>0</v>
      </c>
      <c r="J88" s="35">
        <f>SUM(J89:J92)</f>
        <v>0</v>
      </c>
      <c r="K88" s="35">
        <f t="shared" si="1"/>
        <v>0</v>
      </c>
    </row>
    <row r="89" spans="1:11" ht="11.25">
      <c r="A89" s="26"/>
      <c r="B89" s="27"/>
      <c r="C89" s="27"/>
      <c r="D89" s="28" t="s">
        <v>14</v>
      </c>
      <c r="E89" s="28"/>
      <c r="F89" s="29" t="s">
        <v>108</v>
      </c>
      <c r="G89" s="35"/>
      <c r="H89" s="35"/>
      <c r="I89" s="35"/>
      <c r="J89" s="35"/>
      <c r="K89" s="35">
        <f t="shared" si="1"/>
        <v>0</v>
      </c>
    </row>
    <row r="90" spans="1:11" ht="11.25">
      <c r="A90" s="26"/>
      <c r="B90" s="27"/>
      <c r="C90" s="27"/>
      <c r="D90" s="28" t="s">
        <v>17</v>
      </c>
      <c r="E90" s="28"/>
      <c r="F90" s="29" t="s">
        <v>109</v>
      </c>
      <c r="G90" s="35"/>
      <c r="H90" s="35"/>
      <c r="I90" s="35"/>
      <c r="J90" s="35"/>
      <c r="K90" s="35">
        <f t="shared" si="1"/>
        <v>0</v>
      </c>
    </row>
    <row r="91" spans="1:11" ht="11.25">
      <c r="A91" s="26"/>
      <c r="B91" s="27"/>
      <c r="C91" s="27"/>
      <c r="D91" s="28" t="s">
        <v>22</v>
      </c>
      <c r="E91" s="28"/>
      <c r="F91" s="29" t="s">
        <v>110</v>
      </c>
      <c r="G91" s="35"/>
      <c r="H91" s="35"/>
      <c r="I91" s="35"/>
      <c r="J91" s="35"/>
      <c r="K91" s="35">
        <f t="shared" si="1"/>
        <v>0</v>
      </c>
    </row>
    <row r="92" spans="1:11" ht="11.25">
      <c r="A92" s="26"/>
      <c r="B92" s="27"/>
      <c r="C92" s="27"/>
      <c r="D92" s="28" t="s">
        <v>30</v>
      </c>
      <c r="E92" s="28"/>
      <c r="F92" s="29" t="s">
        <v>111</v>
      </c>
      <c r="G92" s="35"/>
      <c r="H92" s="35"/>
      <c r="I92" s="35"/>
      <c r="J92" s="35"/>
      <c r="K92" s="35">
        <f t="shared" si="1"/>
        <v>0</v>
      </c>
    </row>
    <row r="93" spans="1:11" s="59" customFormat="1" ht="11.25">
      <c r="A93" s="26" t="s">
        <v>101</v>
      </c>
      <c r="B93" s="27" t="s">
        <v>35</v>
      </c>
      <c r="C93" s="27" t="s">
        <v>17</v>
      </c>
      <c r="D93" s="28"/>
      <c r="E93" s="28"/>
      <c r="F93" s="29" t="s">
        <v>112</v>
      </c>
      <c r="G93" s="35">
        <f>SUM(G94:G97)</f>
        <v>0</v>
      </c>
      <c r="H93" s="35">
        <f>SUM(H94:H97)</f>
        <v>0</v>
      </c>
      <c r="I93" s="35">
        <f>SUM(I94:I97)</f>
        <v>0</v>
      </c>
      <c r="J93" s="35">
        <f>SUM(J94:J97)</f>
        <v>0</v>
      </c>
      <c r="K93" s="35">
        <f t="shared" si="1"/>
        <v>0</v>
      </c>
    </row>
    <row r="94" spans="1:11" ht="11.25">
      <c r="A94" s="26"/>
      <c r="B94" s="27"/>
      <c r="C94" s="27"/>
      <c r="D94" s="28" t="s">
        <v>14</v>
      </c>
      <c r="E94" s="28"/>
      <c r="F94" s="29" t="s">
        <v>113</v>
      </c>
      <c r="G94" s="35"/>
      <c r="H94" s="35"/>
      <c r="I94" s="35"/>
      <c r="J94" s="35"/>
      <c r="K94" s="35">
        <f t="shared" si="1"/>
        <v>0</v>
      </c>
    </row>
    <row r="95" spans="1:11" ht="11.25">
      <c r="A95" s="26"/>
      <c r="B95" s="27"/>
      <c r="C95" s="27"/>
      <c r="D95" s="28" t="s">
        <v>17</v>
      </c>
      <c r="E95" s="28"/>
      <c r="F95" s="29" t="s">
        <v>114</v>
      </c>
      <c r="G95" s="35"/>
      <c r="H95" s="35"/>
      <c r="I95" s="35"/>
      <c r="J95" s="35"/>
      <c r="K95" s="35">
        <f t="shared" si="1"/>
        <v>0</v>
      </c>
    </row>
    <row r="96" spans="1:11" ht="11.25">
      <c r="A96" s="26"/>
      <c r="B96" s="27"/>
      <c r="C96" s="27"/>
      <c r="D96" s="28" t="s">
        <v>22</v>
      </c>
      <c r="E96" s="28"/>
      <c r="F96" s="29" t="s">
        <v>115</v>
      </c>
      <c r="G96" s="35"/>
      <c r="H96" s="35"/>
      <c r="I96" s="35"/>
      <c r="J96" s="35"/>
      <c r="K96" s="35">
        <f t="shared" si="1"/>
        <v>0</v>
      </c>
    </row>
    <row r="97" spans="1:11" ht="11.25">
      <c r="A97" s="26"/>
      <c r="B97" s="27"/>
      <c r="C97" s="27"/>
      <c r="D97" s="28" t="s">
        <v>30</v>
      </c>
      <c r="E97" s="28"/>
      <c r="F97" s="29" t="s">
        <v>116</v>
      </c>
      <c r="G97" s="35"/>
      <c r="H97" s="35"/>
      <c r="I97" s="35"/>
      <c r="J97" s="35"/>
      <c r="K97" s="35">
        <f t="shared" si="1"/>
        <v>0</v>
      </c>
    </row>
    <row r="98" spans="1:11" ht="11.25">
      <c r="A98" s="26" t="s">
        <v>101</v>
      </c>
      <c r="B98" s="27" t="s">
        <v>35</v>
      </c>
      <c r="C98" s="27" t="s">
        <v>22</v>
      </c>
      <c r="D98" s="28"/>
      <c r="E98" s="28"/>
      <c r="F98" s="29" t="s">
        <v>117</v>
      </c>
      <c r="G98" s="35"/>
      <c r="H98" s="35"/>
      <c r="I98" s="35"/>
      <c r="J98" s="35"/>
      <c r="K98" s="35">
        <f t="shared" si="1"/>
        <v>0</v>
      </c>
    </row>
    <row r="99" spans="1:11" ht="11.25">
      <c r="A99" s="42" t="s">
        <v>101</v>
      </c>
      <c r="B99" s="43" t="s">
        <v>35</v>
      </c>
      <c r="C99" s="43" t="s">
        <v>28</v>
      </c>
      <c r="D99" s="44"/>
      <c r="E99" s="44"/>
      <c r="F99" s="45" t="s">
        <v>118</v>
      </c>
      <c r="G99" s="35"/>
      <c r="H99" s="35"/>
      <c r="I99" s="35"/>
      <c r="J99" s="35"/>
      <c r="K99" s="35">
        <f t="shared" si="1"/>
        <v>0</v>
      </c>
    </row>
    <row r="100" spans="1:11" ht="11.25">
      <c r="A100" s="26" t="s">
        <v>101</v>
      </c>
      <c r="B100" s="27" t="s">
        <v>35</v>
      </c>
      <c r="C100" s="27" t="s">
        <v>61</v>
      </c>
      <c r="D100" s="28"/>
      <c r="E100" s="28"/>
      <c r="F100" s="45" t="s">
        <v>119</v>
      </c>
      <c r="G100" s="35"/>
      <c r="H100" s="35"/>
      <c r="I100" s="35"/>
      <c r="J100" s="35"/>
      <c r="K100" s="35">
        <f t="shared" si="1"/>
        <v>0</v>
      </c>
    </row>
    <row r="101" spans="1:11" ht="11.25">
      <c r="A101" s="26" t="s">
        <v>101</v>
      </c>
      <c r="B101" s="27" t="s">
        <v>35</v>
      </c>
      <c r="C101" s="27" t="s">
        <v>64</v>
      </c>
      <c r="D101" s="28"/>
      <c r="E101" s="28"/>
      <c r="F101" s="45" t="s">
        <v>120</v>
      </c>
      <c r="G101" s="35"/>
      <c r="H101" s="35"/>
      <c r="I101" s="35"/>
      <c r="J101" s="35"/>
      <c r="K101" s="35">
        <f t="shared" si="1"/>
        <v>0</v>
      </c>
    </row>
    <row r="102" spans="1:11" s="53" customFormat="1" ht="11.25">
      <c r="A102" s="26" t="s">
        <v>101</v>
      </c>
      <c r="B102" s="27" t="s">
        <v>35</v>
      </c>
      <c r="C102" s="27" t="s">
        <v>69</v>
      </c>
      <c r="D102" s="28"/>
      <c r="E102" s="28"/>
      <c r="F102" s="45" t="s">
        <v>121</v>
      </c>
      <c r="G102" s="35"/>
      <c r="H102" s="35"/>
      <c r="I102" s="35"/>
      <c r="J102" s="35"/>
      <c r="K102" s="35">
        <f t="shared" si="1"/>
        <v>0</v>
      </c>
    </row>
    <row r="103" spans="1:11" s="53" customFormat="1" ht="11.25">
      <c r="A103" s="26" t="s">
        <v>101</v>
      </c>
      <c r="B103" s="27" t="s">
        <v>35</v>
      </c>
      <c r="C103" s="27" t="s">
        <v>76</v>
      </c>
      <c r="D103" s="28"/>
      <c r="E103" s="28"/>
      <c r="F103" s="29" t="s">
        <v>122</v>
      </c>
      <c r="G103" s="35"/>
      <c r="H103" s="35"/>
      <c r="I103" s="35"/>
      <c r="J103" s="35"/>
      <c r="K103" s="35">
        <f t="shared" si="1"/>
        <v>0</v>
      </c>
    </row>
    <row r="104" spans="1:11" ht="11.25">
      <c r="A104" s="21" t="s">
        <v>101</v>
      </c>
      <c r="B104" s="22" t="s">
        <v>10</v>
      </c>
      <c r="C104" s="22"/>
      <c r="D104" s="23"/>
      <c r="E104" s="23"/>
      <c r="F104" s="24" t="s">
        <v>123</v>
      </c>
      <c r="G104" s="25">
        <f>SUM(G105+G106+G107)</f>
        <v>0</v>
      </c>
      <c r="H104" s="25">
        <f>SUM(H105+H106+H107)</f>
        <v>0</v>
      </c>
      <c r="I104" s="25">
        <f>SUM(I105+I106+I107)</f>
        <v>0</v>
      </c>
      <c r="J104" s="25">
        <f>SUM(J105+J106+J107)</f>
        <v>0</v>
      </c>
      <c r="K104" s="25">
        <f t="shared" si="1"/>
        <v>0</v>
      </c>
    </row>
    <row r="105" spans="1:11" ht="11.25">
      <c r="A105" s="26" t="s">
        <v>101</v>
      </c>
      <c r="B105" s="27" t="s">
        <v>10</v>
      </c>
      <c r="C105" s="27" t="s">
        <v>14</v>
      </c>
      <c r="D105" s="28"/>
      <c r="E105" s="28"/>
      <c r="F105" s="29" t="s">
        <v>124</v>
      </c>
      <c r="G105" s="35"/>
      <c r="H105" s="35"/>
      <c r="I105" s="35"/>
      <c r="J105" s="35"/>
      <c r="K105" s="35">
        <f t="shared" si="1"/>
        <v>0</v>
      </c>
    </row>
    <row r="106" spans="1:11" ht="11.25">
      <c r="A106" s="26" t="s">
        <v>101</v>
      </c>
      <c r="B106" s="27" t="s">
        <v>10</v>
      </c>
      <c r="C106" s="27" t="s">
        <v>17</v>
      </c>
      <c r="D106" s="28"/>
      <c r="E106" s="28"/>
      <c r="F106" s="29" t="s">
        <v>125</v>
      </c>
      <c r="G106" s="35"/>
      <c r="H106" s="35"/>
      <c r="I106" s="35"/>
      <c r="J106" s="35"/>
      <c r="K106" s="35">
        <f t="shared" si="1"/>
        <v>0</v>
      </c>
    </row>
    <row r="107" spans="1:11" ht="11.25">
      <c r="A107" s="26" t="s">
        <v>101</v>
      </c>
      <c r="B107" s="27" t="s">
        <v>10</v>
      </c>
      <c r="C107" s="27" t="s">
        <v>22</v>
      </c>
      <c r="D107" s="28"/>
      <c r="E107" s="28"/>
      <c r="F107" s="60" t="s">
        <v>126</v>
      </c>
      <c r="G107" s="61">
        <f>+G108+G109</f>
        <v>0</v>
      </c>
      <c r="H107" s="61">
        <f>+H108+H109</f>
        <v>0</v>
      </c>
      <c r="I107" s="61">
        <f>+I108+I109</f>
        <v>0</v>
      </c>
      <c r="J107" s="61">
        <f>+J108+J109</f>
        <v>0</v>
      </c>
      <c r="K107" s="61">
        <f t="shared" si="1"/>
        <v>0</v>
      </c>
    </row>
    <row r="108" spans="1:11" ht="11.25">
      <c r="A108" s="26" t="s">
        <v>101</v>
      </c>
      <c r="B108" s="27" t="s">
        <v>10</v>
      </c>
      <c r="C108" s="27" t="s">
        <v>22</v>
      </c>
      <c r="D108" s="33" t="s">
        <v>14</v>
      </c>
      <c r="E108" s="33"/>
      <c r="F108" s="49" t="s">
        <v>126</v>
      </c>
      <c r="G108" s="35"/>
      <c r="H108" s="35"/>
      <c r="I108" s="35"/>
      <c r="J108" s="35"/>
      <c r="K108" s="35">
        <f t="shared" si="1"/>
        <v>0</v>
      </c>
    </row>
    <row r="109" spans="1:11" ht="11.25">
      <c r="A109" s="26" t="s">
        <v>101</v>
      </c>
      <c r="B109" s="27" t="s">
        <v>10</v>
      </c>
      <c r="C109" s="27" t="s">
        <v>22</v>
      </c>
      <c r="D109" s="33" t="s">
        <v>17</v>
      </c>
      <c r="E109" s="33"/>
      <c r="F109" s="49" t="s">
        <v>127</v>
      </c>
      <c r="G109" s="35"/>
      <c r="H109" s="35"/>
      <c r="I109" s="35"/>
      <c r="J109" s="35"/>
      <c r="K109" s="35">
        <f t="shared" si="1"/>
        <v>0</v>
      </c>
    </row>
    <row r="110" spans="1:11" ht="11.25">
      <c r="A110" s="21" t="s">
        <v>101</v>
      </c>
      <c r="B110" s="22" t="s">
        <v>85</v>
      </c>
      <c r="C110" s="22"/>
      <c r="D110" s="23"/>
      <c r="E110" s="23"/>
      <c r="F110" s="24" t="s">
        <v>128</v>
      </c>
      <c r="G110" s="25">
        <f>SUM(G111:G113)</f>
        <v>0</v>
      </c>
      <c r="H110" s="25">
        <f>SUM(H111:H113)</f>
        <v>0</v>
      </c>
      <c r="I110" s="25">
        <f>SUM(I111:I113)</f>
        <v>0</v>
      </c>
      <c r="J110" s="25">
        <f>SUM(J111:J113)</f>
        <v>0</v>
      </c>
      <c r="K110" s="25">
        <f t="shared" si="1"/>
        <v>0</v>
      </c>
    </row>
    <row r="111" spans="1:11" ht="11.25">
      <c r="A111" s="43" t="s">
        <v>101</v>
      </c>
      <c r="B111" s="43" t="s">
        <v>85</v>
      </c>
      <c r="C111" s="43" t="s">
        <v>14</v>
      </c>
      <c r="D111" s="44"/>
      <c r="E111" s="44"/>
      <c r="F111" s="45" t="s">
        <v>129</v>
      </c>
      <c r="G111" s="35"/>
      <c r="H111" s="35"/>
      <c r="I111" s="35"/>
      <c r="J111" s="35"/>
      <c r="K111" s="35">
        <f t="shared" si="1"/>
        <v>0</v>
      </c>
    </row>
    <row r="112" spans="1:11" ht="11.25">
      <c r="A112" s="43" t="s">
        <v>101</v>
      </c>
      <c r="B112" s="43" t="s">
        <v>85</v>
      </c>
      <c r="C112" s="43" t="s">
        <v>22</v>
      </c>
      <c r="D112" s="44"/>
      <c r="E112" s="44"/>
      <c r="F112" s="45" t="s">
        <v>130</v>
      </c>
      <c r="G112" s="35"/>
      <c r="H112" s="35"/>
      <c r="I112" s="35"/>
      <c r="J112" s="35"/>
      <c r="K112" s="35">
        <f t="shared" si="1"/>
        <v>0</v>
      </c>
    </row>
    <row r="113" spans="1:11" ht="11.25">
      <c r="A113" s="43" t="s">
        <v>101</v>
      </c>
      <c r="B113" s="43" t="s">
        <v>85</v>
      </c>
      <c r="C113" s="43" t="s">
        <v>30</v>
      </c>
      <c r="D113" s="44"/>
      <c r="E113" s="44"/>
      <c r="F113" s="45" t="s">
        <v>131</v>
      </c>
      <c r="G113" s="35"/>
      <c r="H113" s="35"/>
      <c r="I113" s="35"/>
      <c r="J113" s="35"/>
      <c r="K113" s="35">
        <f t="shared" si="1"/>
        <v>0</v>
      </c>
    </row>
    <row r="114" spans="1:11" ht="12.75">
      <c r="A114" s="21" t="s">
        <v>101</v>
      </c>
      <c r="B114" s="22" t="s">
        <v>40</v>
      </c>
      <c r="C114" s="22"/>
      <c r="D114" s="23"/>
      <c r="E114" s="23"/>
      <c r="F114" s="24" t="s">
        <v>132</v>
      </c>
      <c r="G114" s="41">
        <f>SUM(G115+G116)</f>
        <v>12000</v>
      </c>
      <c r="H114" s="41">
        <f>SUM(H115+H116)</f>
        <v>34500</v>
      </c>
      <c r="I114" s="41">
        <f>SUM(I115+I116)</f>
        <v>37100</v>
      </c>
      <c r="J114" s="41">
        <f>SUM(J115+J116)</f>
        <v>91076</v>
      </c>
      <c r="K114" s="41">
        <f t="shared" si="1"/>
        <v>53976</v>
      </c>
    </row>
    <row r="115" spans="1:11" ht="12.75">
      <c r="A115" s="42" t="s">
        <v>101</v>
      </c>
      <c r="B115" s="43" t="s">
        <v>40</v>
      </c>
      <c r="C115" s="43" t="s">
        <v>14</v>
      </c>
      <c r="D115" s="44"/>
      <c r="E115" s="44"/>
      <c r="F115" s="45" t="s">
        <v>133</v>
      </c>
      <c r="G115" s="58">
        <v>0</v>
      </c>
      <c r="H115" s="58">
        <v>0</v>
      </c>
      <c r="I115" s="58">
        <v>100</v>
      </c>
      <c r="J115" s="58">
        <v>10300</v>
      </c>
      <c r="K115" s="58">
        <f t="shared" si="1"/>
        <v>10200</v>
      </c>
    </row>
    <row r="116" spans="1:11" ht="11.25">
      <c r="A116" s="42" t="s">
        <v>101</v>
      </c>
      <c r="B116" s="43" t="s">
        <v>40</v>
      </c>
      <c r="C116" s="43" t="s">
        <v>30</v>
      </c>
      <c r="D116" s="44"/>
      <c r="E116" s="44"/>
      <c r="F116" s="45" t="s">
        <v>31</v>
      </c>
      <c r="G116" s="35">
        <v>12000</v>
      </c>
      <c r="H116" s="35">
        <v>34500</v>
      </c>
      <c r="I116" s="35">
        <v>37000</v>
      </c>
      <c r="J116" s="35">
        <f>80500+276</f>
        <v>80776</v>
      </c>
      <c r="K116" s="35">
        <f t="shared" si="1"/>
        <v>43776</v>
      </c>
    </row>
    <row r="117" spans="1:11" ht="11.25">
      <c r="A117" s="38" t="s">
        <v>134</v>
      </c>
      <c r="B117" s="17"/>
      <c r="C117" s="17"/>
      <c r="D117" s="18"/>
      <c r="E117" s="18"/>
      <c r="F117" s="39" t="s">
        <v>135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>SUM(I118+I119+I120+I121+I122+I123+I124+I125)</f>
        <v>0</v>
      </c>
      <c r="J117" s="20">
        <f>SUM(J118+J119+J120+J121+J122+J123+J124+J125)</f>
        <v>0</v>
      </c>
      <c r="K117" s="20">
        <f t="shared" si="1"/>
        <v>0</v>
      </c>
    </row>
    <row r="118" spans="1:11" ht="11.25">
      <c r="A118" s="21" t="s">
        <v>134</v>
      </c>
      <c r="B118" s="22" t="s">
        <v>12</v>
      </c>
      <c r="C118" s="22"/>
      <c r="D118" s="23"/>
      <c r="E118" s="23"/>
      <c r="F118" s="24" t="s">
        <v>136</v>
      </c>
      <c r="G118" s="37"/>
      <c r="H118" s="37"/>
      <c r="I118" s="37"/>
      <c r="J118" s="37"/>
      <c r="K118" s="37">
        <f t="shared" si="1"/>
        <v>0</v>
      </c>
    </row>
    <row r="119" spans="1:11" ht="11.25">
      <c r="A119" s="21" t="s">
        <v>134</v>
      </c>
      <c r="B119" s="22" t="s">
        <v>35</v>
      </c>
      <c r="C119" s="22"/>
      <c r="D119" s="23"/>
      <c r="E119" s="23"/>
      <c r="F119" s="24" t="s">
        <v>137</v>
      </c>
      <c r="G119" s="37"/>
      <c r="H119" s="37"/>
      <c r="I119" s="37"/>
      <c r="J119" s="37"/>
      <c r="K119" s="37">
        <f t="shared" si="1"/>
        <v>0</v>
      </c>
    </row>
    <row r="120" spans="1:11" ht="11.25">
      <c r="A120" s="21" t="s">
        <v>134</v>
      </c>
      <c r="B120" s="22" t="s">
        <v>10</v>
      </c>
      <c r="C120" s="22"/>
      <c r="D120" s="23"/>
      <c r="E120" s="23"/>
      <c r="F120" s="24" t="s">
        <v>138</v>
      </c>
      <c r="G120" s="37"/>
      <c r="H120" s="37"/>
      <c r="I120" s="37"/>
      <c r="J120" s="37"/>
      <c r="K120" s="37">
        <f t="shared" si="1"/>
        <v>0</v>
      </c>
    </row>
    <row r="121" spans="1:11" ht="11.25">
      <c r="A121" s="21" t="s">
        <v>134</v>
      </c>
      <c r="B121" s="22" t="s">
        <v>85</v>
      </c>
      <c r="C121" s="22"/>
      <c r="D121" s="23"/>
      <c r="E121" s="23"/>
      <c r="F121" s="24" t="s">
        <v>139</v>
      </c>
      <c r="G121" s="37"/>
      <c r="H121" s="37"/>
      <c r="I121" s="37"/>
      <c r="J121" s="37"/>
      <c r="K121" s="37">
        <f t="shared" si="1"/>
        <v>0</v>
      </c>
    </row>
    <row r="122" spans="1:11" ht="11.25">
      <c r="A122" s="21" t="s">
        <v>134</v>
      </c>
      <c r="B122" s="22" t="s">
        <v>42</v>
      </c>
      <c r="C122" s="22"/>
      <c r="D122" s="23"/>
      <c r="E122" s="23"/>
      <c r="F122" s="24" t="s">
        <v>140</v>
      </c>
      <c r="G122" s="37"/>
      <c r="H122" s="37"/>
      <c r="I122" s="37"/>
      <c r="J122" s="37"/>
      <c r="K122" s="37">
        <f t="shared" si="1"/>
        <v>0</v>
      </c>
    </row>
    <row r="123" spans="1:11" ht="11.25">
      <c r="A123" s="21" t="s">
        <v>134</v>
      </c>
      <c r="B123" s="22" t="s">
        <v>88</v>
      </c>
      <c r="C123" s="22"/>
      <c r="D123" s="23"/>
      <c r="E123" s="23"/>
      <c r="F123" s="24" t="s">
        <v>141</v>
      </c>
      <c r="G123" s="37"/>
      <c r="H123" s="37"/>
      <c r="I123" s="37"/>
      <c r="J123" s="37"/>
      <c r="K123" s="37">
        <f t="shared" si="1"/>
        <v>0</v>
      </c>
    </row>
    <row r="124" spans="1:11" ht="11.25">
      <c r="A124" s="21" t="s">
        <v>134</v>
      </c>
      <c r="B124" s="22" t="s">
        <v>90</v>
      </c>
      <c r="C124" s="22"/>
      <c r="D124" s="23"/>
      <c r="E124" s="23"/>
      <c r="F124" s="24" t="s">
        <v>142</v>
      </c>
      <c r="G124" s="37"/>
      <c r="H124" s="37"/>
      <c r="I124" s="37"/>
      <c r="J124" s="37"/>
      <c r="K124" s="37">
        <f t="shared" si="1"/>
        <v>0</v>
      </c>
    </row>
    <row r="125" spans="1:11" ht="11.25">
      <c r="A125" s="21" t="s">
        <v>134</v>
      </c>
      <c r="B125" s="22" t="s">
        <v>40</v>
      </c>
      <c r="C125" s="22"/>
      <c r="D125" s="23"/>
      <c r="E125" s="23"/>
      <c r="F125" s="24" t="s">
        <v>143</v>
      </c>
      <c r="G125" s="37"/>
      <c r="H125" s="37"/>
      <c r="I125" s="37"/>
      <c r="J125" s="37"/>
      <c r="K125" s="37">
        <f t="shared" si="1"/>
        <v>0</v>
      </c>
    </row>
    <row r="126" spans="1:11" ht="11.25">
      <c r="A126" s="38" t="s">
        <v>144</v>
      </c>
      <c r="B126" s="17"/>
      <c r="C126" s="17"/>
      <c r="D126" s="18"/>
      <c r="E126" s="18"/>
      <c r="F126" s="39" t="s">
        <v>145</v>
      </c>
      <c r="G126" s="20">
        <f>SUM(G127+G132+G133)</f>
        <v>148513</v>
      </c>
      <c r="H126" s="20">
        <f>SUM(H127+H132+H133)</f>
        <v>148513</v>
      </c>
      <c r="I126" s="20">
        <f>SUM(I127+I132+I133)</f>
        <v>148513</v>
      </c>
      <c r="J126" s="20">
        <f>SUM(J127+J132+J133)</f>
        <v>148513</v>
      </c>
      <c r="K126" s="20">
        <f t="shared" si="1"/>
        <v>0</v>
      </c>
    </row>
    <row r="127" spans="1:11" ht="11.25">
      <c r="A127" s="21" t="s">
        <v>144</v>
      </c>
      <c r="B127" s="22" t="s">
        <v>12</v>
      </c>
      <c r="C127" s="22"/>
      <c r="D127" s="23"/>
      <c r="E127" s="23"/>
      <c r="F127" s="24" t="s">
        <v>146</v>
      </c>
      <c r="G127" s="25">
        <f>SUM(G128+G129+G130+G131)</f>
        <v>148513</v>
      </c>
      <c r="H127" s="25">
        <f>SUM(H128+H129+H130+H131)</f>
        <v>148513</v>
      </c>
      <c r="I127" s="25">
        <f>SUM(I128+I129+I130+I131)</f>
        <v>148513</v>
      </c>
      <c r="J127" s="25">
        <f>SUM(J128+J129+J130+J131)</f>
        <v>148513</v>
      </c>
      <c r="K127" s="25">
        <f t="shared" si="1"/>
        <v>0</v>
      </c>
    </row>
    <row r="128" spans="1:11" ht="11.25">
      <c r="A128" s="26" t="s">
        <v>144</v>
      </c>
      <c r="B128" s="27" t="s">
        <v>12</v>
      </c>
      <c r="C128" s="27" t="s">
        <v>14</v>
      </c>
      <c r="D128" s="28"/>
      <c r="E128" s="28"/>
      <c r="F128" s="29" t="s">
        <v>147</v>
      </c>
      <c r="G128" s="35"/>
      <c r="H128" s="35"/>
      <c r="I128" s="35"/>
      <c r="J128" s="35"/>
      <c r="K128" s="35">
        <f t="shared" si="1"/>
        <v>0</v>
      </c>
    </row>
    <row r="129" spans="1:11" ht="11.25">
      <c r="A129" s="42" t="s">
        <v>144</v>
      </c>
      <c r="B129" s="43" t="s">
        <v>12</v>
      </c>
      <c r="C129" s="43" t="s">
        <v>22</v>
      </c>
      <c r="D129" s="44"/>
      <c r="E129" s="44"/>
      <c r="F129" s="45" t="s">
        <v>148</v>
      </c>
      <c r="G129" s="35">
        <v>148513</v>
      </c>
      <c r="H129" s="35">
        <v>148513</v>
      </c>
      <c r="I129" s="35">
        <v>148513</v>
      </c>
      <c r="J129" s="35">
        <v>148513</v>
      </c>
      <c r="K129" s="35">
        <f t="shared" si="1"/>
        <v>0</v>
      </c>
    </row>
    <row r="130" spans="1:11" ht="11.25">
      <c r="A130" s="26" t="s">
        <v>144</v>
      </c>
      <c r="B130" s="27" t="s">
        <v>12</v>
      </c>
      <c r="C130" s="27" t="s">
        <v>61</v>
      </c>
      <c r="D130" s="28"/>
      <c r="E130" s="28"/>
      <c r="F130" s="29" t="s">
        <v>149</v>
      </c>
      <c r="G130" s="35"/>
      <c r="H130" s="35"/>
      <c r="I130" s="35"/>
      <c r="J130" s="35"/>
      <c r="K130" s="35">
        <f t="shared" si="1"/>
        <v>0</v>
      </c>
    </row>
    <row r="131" spans="1:11" ht="11.25">
      <c r="A131" s="26" t="s">
        <v>144</v>
      </c>
      <c r="B131" s="27" t="s">
        <v>12</v>
      </c>
      <c r="C131" s="27" t="s">
        <v>30</v>
      </c>
      <c r="D131" s="28"/>
      <c r="E131" s="28"/>
      <c r="F131" s="29" t="s">
        <v>31</v>
      </c>
      <c r="G131" s="35"/>
      <c r="H131" s="35"/>
      <c r="I131" s="35"/>
      <c r="J131" s="35"/>
      <c r="K131" s="35">
        <f t="shared" si="1"/>
        <v>0</v>
      </c>
    </row>
    <row r="132" spans="1:11" ht="11.25">
      <c r="A132" s="21" t="s">
        <v>144</v>
      </c>
      <c r="B132" s="22" t="s">
        <v>35</v>
      </c>
      <c r="C132" s="22"/>
      <c r="D132" s="23"/>
      <c r="E132" s="23"/>
      <c r="F132" s="24" t="s">
        <v>150</v>
      </c>
      <c r="G132" s="37"/>
      <c r="H132" s="37"/>
      <c r="I132" s="37"/>
      <c r="J132" s="37"/>
      <c r="K132" s="37">
        <f t="shared" si="1"/>
        <v>0</v>
      </c>
    </row>
    <row r="133" spans="1:11" ht="11.25">
      <c r="A133" s="21" t="s">
        <v>144</v>
      </c>
      <c r="B133" s="22" t="s">
        <v>40</v>
      </c>
      <c r="C133" s="22"/>
      <c r="D133" s="23"/>
      <c r="E133" s="23"/>
      <c r="F133" s="24" t="s">
        <v>151</v>
      </c>
      <c r="G133" s="37"/>
      <c r="H133" s="37"/>
      <c r="I133" s="37"/>
      <c r="J133" s="37"/>
      <c r="K133" s="37">
        <f t="shared" si="1"/>
        <v>0</v>
      </c>
    </row>
    <row r="134" spans="1:11" ht="11.25">
      <c r="A134" s="38" t="s">
        <v>152</v>
      </c>
      <c r="B134" s="17"/>
      <c r="C134" s="17"/>
      <c r="D134" s="18"/>
      <c r="E134" s="18"/>
      <c r="F134" s="39" t="s">
        <v>153</v>
      </c>
      <c r="G134" s="20">
        <f>SUM(G135+G136+G137+G138+G139)</f>
        <v>0</v>
      </c>
      <c r="H134" s="20">
        <f>SUM(H135+H136+H137+H138+H139)</f>
        <v>0</v>
      </c>
      <c r="I134" s="20">
        <f>SUM(I135+I136+I137+I138+I139)</f>
        <v>0</v>
      </c>
      <c r="J134" s="20">
        <f>SUM(J135+J136+J137+J138+J139)</f>
        <v>0</v>
      </c>
      <c r="K134" s="20">
        <f t="shared" si="1"/>
        <v>0</v>
      </c>
    </row>
    <row r="135" spans="1:11" ht="11.25">
      <c r="A135" s="21" t="s">
        <v>152</v>
      </c>
      <c r="B135" s="22" t="s">
        <v>35</v>
      </c>
      <c r="C135" s="22"/>
      <c r="D135" s="23"/>
      <c r="E135" s="23"/>
      <c r="F135" s="24" t="s">
        <v>154</v>
      </c>
      <c r="G135" s="37"/>
      <c r="H135" s="37"/>
      <c r="I135" s="37"/>
      <c r="J135" s="37"/>
      <c r="K135" s="37">
        <f t="shared" si="1"/>
        <v>0</v>
      </c>
    </row>
    <row r="136" spans="1:11" ht="11.25">
      <c r="A136" s="21" t="s">
        <v>152</v>
      </c>
      <c r="B136" s="22" t="s">
        <v>88</v>
      </c>
      <c r="C136" s="22"/>
      <c r="D136" s="23"/>
      <c r="E136" s="23"/>
      <c r="F136" s="24" t="s">
        <v>155</v>
      </c>
      <c r="G136" s="37"/>
      <c r="H136" s="37"/>
      <c r="I136" s="37"/>
      <c r="J136" s="37"/>
      <c r="K136" s="37">
        <f t="shared" si="1"/>
        <v>0</v>
      </c>
    </row>
    <row r="137" spans="1:11" ht="11.25">
      <c r="A137" s="21" t="s">
        <v>152</v>
      </c>
      <c r="B137" s="22" t="s">
        <v>90</v>
      </c>
      <c r="C137" s="22"/>
      <c r="D137" s="23"/>
      <c r="E137" s="23"/>
      <c r="F137" s="24" t="s">
        <v>156</v>
      </c>
      <c r="G137" s="37"/>
      <c r="H137" s="37"/>
      <c r="I137" s="37"/>
      <c r="J137" s="37"/>
      <c r="K137" s="37">
        <f aca="true" t="shared" si="2" ref="K137:K169">+J137-I137</f>
        <v>0</v>
      </c>
    </row>
    <row r="138" spans="1:11" ht="11.25">
      <c r="A138" s="21" t="s">
        <v>152</v>
      </c>
      <c r="B138" s="22" t="s">
        <v>157</v>
      </c>
      <c r="C138" s="22"/>
      <c r="D138" s="23"/>
      <c r="E138" s="23"/>
      <c r="F138" s="24" t="s">
        <v>158</v>
      </c>
      <c r="G138" s="37"/>
      <c r="H138" s="37"/>
      <c r="I138" s="37"/>
      <c r="J138" s="37"/>
      <c r="K138" s="37">
        <f t="shared" si="2"/>
        <v>0</v>
      </c>
    </row>
    <row r="139" spans="1:11" ht="11.25">
      <c r="A139" s="21" t="s">
        <v>152</v>
      </c>
      <c r="B139" s="22" t="s">
        <v>134</v>
      </c>
      <c r="C139" s="22"/>
      <c r="D139" s="23"/>
      <c r="E139" s="23"/>
      <c r="F139" s="24" t="s">
        <v>159</v>
      </c>
      <c r="G139" s="37"/>
      <c r="H139" s="37"/>
      <c r="I139" s="37"/>
      <c r="J139" s="37"/>
      <c r="K139" s="37">
        <f t="shared" si="2"/>
        <v>0</v>
      </c>
    </row>
    <row r="140" spans="1:11" ht="11.25">
      <c r="A140" s="38" t="s">
        <v>160</v>
      </c>
      <c r="B140" s="17"/>
      <c r="C140" s="17"/>
      <c r="D140" s="18"/>
      <c r="E140" s="18"/>
      <c r="F140" s="39" t="s">
        <v>161</v>
      </c>
      <c r="G140" s="20">
        <f>+G141+G144+G160+G162</f>
        <v>0</v>
      </c>
      <c r="H140" s="20">
        <f>+H141+H144+H160+H162</f>
        <v>0</v>
      </c>
      <c r="I140" s="20">
        <f>+I141+I144+I160+I162</f>
        <v>0</v>
      </c>
      <c r="J140" s="20">
        <f>+J141+J144+J160+J162</f>
        <v>0</v>
      </c>
      <c r="K140" s="20">
        <f t="shared" si="2"/>
        <v>0</v>
      </c>
    </row>
    <row r="141" spans="1:11" ht="11.25">
      <c r="A141" s="21" t="s">
        <v>160</v>
      </c>
      <c r="B141" s="22" t="s">
        <v>12</v>
      </c>
      <c r="C141" s="22"/>
      <c r="D141" s="23"/>
      <c r="E141" s="23"/>
      <c r="F141" s="24" t="s">
        <v>44</v>
      </c>
      <c r="G141" s="25">
        <f>SUM(G142+G143)</f>
        <v>0</v>
      </c>
      <c r="H141" s="25">
        <f>SUM(H142+H143)</f>
        <v>0</v>
      </c>
      <c r="I141" s="25">
        <f>SUM(I142+I143)</f>
        <v>0</v>
      </c>
      <c r="J141" s="25">
        <f>SUM(J142+J143)</f>
        <v>0</v>
      </c>
      <c r="K141" s="25">
        <f t="shared" si="2"/>
        <v>0</v>
      </c>
    </row>
    <row r="142" spans="1:11" ht="11.25">
      <c r="A142" s="42" t="s">
        <v>160</v>
      </c>
      <c r="B142" s="43" t="s">
        <v>12</v>
      </c>
      <c r="C142" s="43" t="s">
        <v>14</v>
      </c>
      <c r="D142" s="44"/>
      <c r="E142" s="44"/>
      <c r="F142" s="45" t="s">
        <v>162</v>
      </c>
      <c r="G142" s="61"/>
      <c r="H142" s="61"/>
      <c r="I142" s="61"/>
      <c r="J142" s="61"/>
      <c r="K142" s="61">
        <f t="shared" si="2"/>
        <v>0</v>
      </c>
    </row>
    <row r="143" spans="1:11" ht="11.25">
      <c r="A143" s="42" t="s">
        <v>160</v>
      </c>
      <c r="B143" s="43" t="s">
        <v>12</v>
      </c>
      <c r="C143" s="43" t="s">
        <v>30</v>
      </c>
      <c r="D143" s="44"/>
      <c r="E143" s="44"/>
      <c r="F143" s="45" t="s">
        <v>34</v>
      </c>
      <c r="G143" s="61"/>
      <c r="H143" s="61"/>
      <c r="I143" s="61"/>
      <c r="J143" s="61"/>
      <c r="K143" s="61">
        <f t="shared" si="2"/>
        <v>0</v>
      </c>
    </row>
    <row r="144" spans="1:11" ht="11.25">
      <c r="A144" s="21" t="s">
        <v>160</v>
      </c>
      <c r="B144" s="22" t="s">
        <v>10</v>
      </c>
      <c r="C144" s="22"/>
      <c r="D144" s="23"/>
      <c r="E144" s="23"/>
      <c r="F144" s="24" t="s">
        <v>45</v>
      </c>
      <c r="G144" s="25">
        <f>SUM(G145+G149+G152+G159+G157)</f>
        <v>0</v>
      </c>
      <c r="H144" s="25">
        <f>SUM(H145+H149+H152+H159+H157)</f>
        <v>0</v>
      </c>
      <c r="I144" s="25">
        <f>SUM(I145+I149+I152+I159+I157)</f>
        <v>0</v>
      </c>
      <c r="J144" s="25">
        <f>SUM(J145+J149+J152+J159+J157)</f>
        <v>0</v>
      </c>
      <c r="K144" s="25">
        <f t="shared" si="2"/>
        <v>0</v>
      </c>
    </row>
    <row r="145" spans="1:11" ht="11.25">
      <c r="A145" s="26" t="s">
        <v>160</v>
      </c>
      <c r="B145" s="43" t="s">
        <v>10</v>
      </c>
      <c r="C145" s="43" t="s">
        <v>17</v>
      </c>
      <c r="D145" s="44"/>
      <c r="E145" s="44"/>
      <c r="F145" s="45" t="s">
        <v>47</v>
      </c>
      <c r="G145" s="30">
        <f>SUM(G146:G148)</f>
        <v>0</v>
      </c>
      <c r="H145" s="30">
        <f>SUM(H146:H148)</f>
        <v>0</v>
      </c>
      <c r="I145" s="30">
        <f>SUM(I146:I148)</f>
        <v>0</v>
      </c>
      <c r="J145" s="30">
        <f>SUM(J146:J148)</f>
        <v>0</v>
      </c>
      <c r="K145" s="30">
        <f t="shared" si="2"/>
        <v>0</v>
      </c>
    </row>
    <row r="146" spans="1:11" ht="11.25">
      <c r="A146" s="31"/>
      <c r="B146" s="47"/>
      <c r="C146" s="47"/>
      <c r="D146" s="36" t="s">
        <v>14</v>
      </c>
      <c r="E146" s="36"/>
      <c r="F146" s="48" t="s">
        <v>163</v>
      </c>
      <c r="G146" s="35"/>
      <c r="H146" s="35"/>
      <c r="I146" s="35"/>
      <c r="J146" s="35"/>
      <c r="K146" s="35">
        <f t="shared" si="2"/>
        <v>0</v>
      </c>
    </row>
    <row r="147" spans="1:11" ht="11.25">
      <c r="A147" s="31"/>
      <c r="B147" s="47"/>
      <c r="C147" s="47"/>
      <c r="D147" s="36" t="s">
        <v>17</v>
      </c>
      <c r="E147" s="36"/>
      <c r="F147" s="48" t="s">
        <v>164</v>
      </c>
      <c r="G147" s="35"/>
      <c r="H147" s="35"/>
      <c r="I147" s="35"/>
      <c r="J147" s="35"/>
      <c r="K147" s="35">
        <f t="shared" si="2"/>
        <v>0</v>
      </c>
    </row>
    <row r="148" spans="1:11" ht="11.25">
      <c r="A148" s="31"/>
      <c r="B148" s="47"/>
      <c r="C148" s="47"/>
      <c r="D148" s="36" t="s">
        <v>30</v>
      </c>
      <c r="E148" s="36"/>
      <c r="F148" s="48" t="s">
        <v>165</v>
      </c>
      <c r="G148" s="35"/>
      <c r="H148" s="35"/>
      <c r="I148" s="35"/>
      <c r="J148" s="35"/>
      <c r="K148" s="35">
        <f t="shared" si="2"/>
        <v>0</v>
      </c>
    </row>
    <row r="149" spans="1:11" ht="11.25">
      <c r="A149" s="26" t="s">
        <v>160</v>
      </c>
      <c r="B149" s="43" t="s">
        <v>10</v>
      </c>
      <c r="C149" s="43" t="s">
        <v>28</v>
      </c>
      <c r="D149" s="44"/>
      <c r="E149" s="44"/>
      <c r="F149" s="45" t="s">
        <v>51</v>
      </c>
      <c r="G149" s="30">
        <f>SUM(G150:G151)</f>
        <v>0</v>
      </c>
      <c r="H149" s="30">
        <f>SUM(H150:H151)</f>
        <v>0</v>
      </c>
      <c r="I149" s="30">
        <f>SUM(I150:I151)</f>
        <v>0</v>
      </c>
      <c r="J149" s="30">
        <f>SUM(J150:J151)</f>
        <v>0</v>
      </c>
      <c r="K149" s="30">
        <f t="shared" si="2"/>
        <v>0</v>
      </c>
    </row>
    <row r="150" spans="1:11" ht="11.25">
      <c r="A150" s="26"/>
      <c r="B150" s="43"/>
      <c r="C150" s="43"/>
      <c r="D150" s="36" t="s">
        <v>14</v>
      </c>
      <c r="E150" s="36"/>
      <c r="F150" s="45" t="s">
        <v>166</v>
      </c>
      <c r="G150" s="30"/>
      <c r="H150" s="30"/>
      <c r="I150" s="30"/>
      <c r="J150" s="30"/>
      <c r="K150" s="30">
        <f t="shared" si="2"/>
        <v>0</v>
      </c>
    </row>
    <row r="151" spans="1:11" ht="11.25">
      <c r="A151" s="31"/>
      <c r="B151" s="47"/>
      <c r="C151" s="47"/>
      <c r="D151" s="36" t="s">
        <v>17</v>
      </c>
      <c r="E151" s="36"/>
      <c r="F151" s="48" t="s">
        <v>55</v>
      </c>
      <c r="G151" s="35"/>
      <c r="H151" s="35"/>
      <c r="I151" s="35"/>
      <c r="J151" s="35"/>
      <c r="K151" s="35">
        <f t="shared" si="2"/>
        <v>0</v>
      </c>
    </row>
    <row r="152" spans="1:11" ht="11.25">
      <c r="A152" s="26" t="s">
        <v>160</v>
      </c>
      <c r="B152" s="43" t="s">
        <v>10</v>
      </c>
      <c r="C152" s="43" t="s">
        <v>61</v>
      </c>
      <c r="D152" s="44"/>
      <c r="E152" s="44"/>
      <c r="F152" s="45" t="s">
        <v>70</v>
      </c>
      <c r="G152" s="30">
        <f>SUM(G153:G156)</f>
        <v>0</v>
      </c>
      <c r="H152" s="30">
        <f>SUM(H153:H156)</f>
        <v>0</v>
      </c>
      <c r="I152" s="30">
        <f>SUM(I153:I156)</f>
        <v>0</v>
      </c>
      <c r="J152" s="30">
        <f>SUM(J153:J156)</f>
        <v>0</v>
      </c>
      <c r="K152" s="30">
        <f t="shared" si="2"/>
        <v>0</v>
      </c>
    </row>
    <row r="153" spans="1:11" ht="11.25">
      <c r="A153" s="31"/>
      <c r="B153" s="47"/>
      <c r="C153" s="47"/>
      <c r="D153" s="36" t="s">
        <v>14</v>
      </c>
      <c r="E153" s="36"/>
      <c r="F153" s="48" t="s">
        <v>167</v>
      </c>
      <c r="G153" s="35"/>
      <c r="H153" s="35"/>
      <c r="I153" s="35"/>
      <c r="J153" s="35"/>
      <c r="K153" s="35">
        <f t="shared" si="2"/>
        <v>0</v>
      </c>
    </row>
    <row r="154" spans="1:11" ht="11.25">
      <c r="A154" s="31"/>
      <c r="B154" s="47"/>
      <c r="C154" s="47"/>
      <c r="D154" s="36" t="s">
        <v>17</v>
      </c>
      <c r="E154" s="36"/>
      <c r="F154" s="48" t="s">
        <v>168</v>
      </c>
      <c r="G154" s="35"/>
      <c r="H154" s="35"/>
      <c r="I154" s="35"/>
      <c r="J154" s="35"/>
      <c r="K154" s="35">
        <f t="shared" si="2"/>
        <v>0</v>
      </c>
    </row>
    <row r="155" spans="1:11" ht="11.25">
      <c r="A155" s="31"/>
      <c r="B155" s="47"/>
      <c r="C155" s="47"/>
      <c r="D155" s="36" t="s">
        <v>22</v>
      </c>
      <c r="E155" s="36"/>
      <c r="F155" s="48" t="s">
        <v>169</v>
      </c>
      <c r="G155" s="35"/>
      <c r="H155" s="35"/>
      <c r="I155" s="35"/>
      <c r="J155" s="35"/>
      <c r="K155" s="35">
        <f t="shared" si="2"/>
        <v>0</v>
      </c>
    </row>
    <row r="156" spans="1:11" ht="11.25">
      <c r="A156" s="31"/>
      <c r="B156" s="47"/>
      <c r="C156" s="47"/>
      <c r="D156" s="36" t="s">
        <v>30</v>
      </c>
      <c r="E156" s="36"/>
      <c r="F156" s="49" t="s">
        <v>170</v>
      </c>
      <c r="G156" s="35"/>
      <c r="H156" s="35"/>
      <c r="I156" s="35"/>
      <c r="J156" s="35"/>
      <c r="K156" s="35">
        <f t="shared" si="2"/>
        <v>0</v>
      </c>
    </row>
    <row r="157" spans="1:11" ht="11.25">
      <c r="A157" s="26" t="s">
        <v>160</v>
      </c>
      <c r="B157" s="43" t="s">
        <v>10</v>
      </c>
      <c r="C157" s="43" t="s">
        <v>64</v>
      </c>
      <c r="D157" s="44"/>
      <c r="E157" s="44"/>
      <c r="F157" s="45" t="s">
        <v>59</v>
      </c>
      <c r="G157" s="35">
        <f>+G158</f>
        <v>0</v>
      </c>
      <c r="H157" s="35">
        <f>+H158</f>
        <v>0</v>
      </c>
      <c r="I157" s="35">
        <f>+I158</f>
        <v>0</v>
      </c>
      <c r="J157" s="35">
        <f>+J158</f>
        <v>0</v>
      </c>
      <c r="K157" s="35">
        <f t="shared" si="2"/>
        <v>0</v>
      </c>
    </row>
    <row r="158" spans="1:11" ht="11.25">
      <c r="A158" s="31"/>
      <c r="B158" s="47"/>
      <c r="C158" s="47"/>
      <c r="D158" s="36" t="s">
        <v>14</v>
      </c>
      <c r="E158" s="36"/>
      <c r="F158" s="48" t="s">
        <v>171</v>
      </c>
      <c r="G158" s="35"/>
      <c r="H158" s="35"/>
      <c r="I158" s="35"/>
      <c r="J158" s="35"/>
      <c r="K158" s="35">
        <f t="shared" si="2"/>
        <v>0</v>
      </c>
    </row>
    <row r="159" spans="1:11" ht="11.25">
      <c r="A159" s="26" t="s">
        <v>160</v>
      </c>
      <c r="B159" s="43" t="s">
        <v>10</v>
      </c>
      <c r="C159" s="43" t="s">
        <v>30</v>
      </c>
      <c r="D159" s="44"/>
      <c r="E159" s="44"/>
      <c r="F159" s="45" t="s">
        <v>80</v>
      </c>
      <c r="G159" s="35"/>
      <c r="H159" s="35"/>
      <c r="I159" s="35"/>
      <c r="J159" s="35"/>
      <c r="K159" s="35">
        <f t="shared" si="2"/>
        <v>0</v>
      </c>
    </row>
    <row r="160" spans="1:11" ht="11.25">
      <c r="A160" s="21" t="s">
        <v>160</v>
      </c>
      <c r="B160" s="22" t="s">
        <v>85</v>
      </c>
      <c r="C160" s="22"/>
      <c r="D160" s="23"/>
      <c r="E160" s="23"/>
      <c r="F160" s="24" t="s">
        <v>172</v>
      </c>
      <c r="G160" s="25">
        <f>+G161</f>
        <v>0</v>
      </c>
      <c r="H160" s="25">
        <f>+H161</f>
        <v>0</v>
      </c>
      <c r="I160" s="25">
        <f>+I161</f>
        <v>0</v>
      </c>
      <c r="J160" s="25">
        <f>+J161</f>
        <v>0</v>
      </c>
      <c r="K160" s="25">
        <f t="shared" si="2"/>
        <v>0</v>
      </c>
    </row>
    <row r="161" spans="1:11" ht="11.25">
      <c r="A161" s="26" t="s">
        <v>160</v>
      </c>
      <c r="B161" s="43" t="s">
        <v>85</v>
      </c>
      <c r="C161" s="43" t="s">
        <v>14</v>
      </c>
      <c r="D161" s="44"/>
      <c r="E161" s="44"/>
      <c r="F161" s="45" t="s">
        <v>173</v>
      </c>
      <c r="G161" s="35"/>
      <c r="H161" s="35"/>
      <c r="I161" s="35"/>
      <c r="J161" s="35"/>
      <c r="K161" s="35">
        <f t="shared" si="2"/>
        <v>0</v>
      </c>
    </row>
    <row r="162" spans="1:11" ht="11.25">
      <c r="A162" s="21" t="s">
        <v>160</v>
      </c>
      <c r="B162" s="22" t="s">
        <v>88</v>
      </c>
      <c r="C162" s="22"/>
      <c r="D162" s="23"/>
      <c r="E162" s="23"/>
      <c r="F162" s="24" t="s">
        <v>174</v>
      </c>
      <c r="G162" s="25">
        <f>+G163</f>
        <v>0</v>
      </c>
      <c r="H162" s="25">
        <f>+H163</f>
        <v>0</v>
      </c>
      <c r="I162" s="25">
        <f>+I163</f>
        <v>0</v>
      </c>
      <c r="J162" s="25">
        <f>+J163</f>
        <v>0</v>
      </c>
      <c r="K162" s="25">
        <f t="shared" si="2"/>
        <v>0</v>
      </c>
    </row>
    <row r="163" spans="1:11" ht="11.25">
      <c r="A163" s="42"/>
      <c r="B163" s="43" t="s">
        <v>88</v>
      </c>
      <c r="C163" s="43" t="s">
        <v>14</v>
      </c>
      <c r="D163" s="36"/>
      <c r="E163" s="36"/>
      <c r="F163" s="45" t="s">
        <v>175</v>
      </c>
      <c r="G163" s="62"/>
      <c r="H163" s="62"/>
      <c r="I163" s="62"/>
      <c r="J163" s="62"/>
      <c r="K163" s="62">
        <f t="shared" si="2"/>
        <v>0</v>
      </c>
    </row>
    <row r="164" spans="1:11" ht="11.25">
      <c r="A164" s="38" t="s">
        <v>176</v>
      </c>
      <c r="B164" s="17"/>
      <c r="C164" s="17"/>
      <c r="D164" s="18"/>
      <c r="E164" s="18"/>
      <c r="F164" s="39" t="s">
        <v>177</v>
      </c>
      <c r="G164" s="20">
        <f>SUM(G165)</f>
        <v>0</v>
      </c>
      <c r="H164" s="20">
        <f>SUM(H165)</f>
        <v>0</v>
      </c>
      <c r="I164" s="20">
        <f>SUM(I165)</f>
        <v>0</v>
      </c>
      <c r="J164" s="20">
        <f>SUM(J165)</f>
        <v>0</v>
      </c>
      <c r="K164" s="20">
        <f t="shared" si="2"/>
        <v>0</v>
      </c>
    </row>
    <row r="165" spans="1:11" ht="11.25">
      <c r="A165" s="21" t="s">
        <v>176</v>
      </c>
      <c r="B165" s="22" t="s">
        <v>12</v>
      </c>
      <c r="C165" s="22"/>
      <c r="D165" s="23"/>
      <c r="E165" s="23"/>
      <c r="F165" s="24" t="s">
        <v>178</v>
      </c>
      <c r="G165" s="25">
        <f>SUM(G166+G167)</f>
        <v>0</v>
      </c>
      <c r="H165" s="25">
        <f>SUM(H166+H167)</f>
        <v>0</v>
      </c>
      <c r="I165" s="25">
        <f>SUM(I166+I167)</f>
        <v>0</v>
      </c>
      <c r="J165" s="25">
        <f>SUM(J166+J167)</f>
        <v>0</v>
      </c>
      <c r="K165" s="25">
        <f t="shared" si="2"/>
        <v>0</v>
      </c>
    </row>
    <row r="166" spans="1:11" ht="11.25">
      <c r="A166" s="26" t="s">
        <v>176</v>
      </c>
      <c r="B166" s="27" t="s">
        <v>12</v>
      </c>
      <c r="C166" s="27" t="s">
        <v>17</v>
      </c>
      <c r="D166" s="28"/>
      <c r="E166" s="28"/>
      <c r="F166" s="29" t="s">
        <v>179</v>
      </c>
      <c r="G166" s="35"/>
      <c r="H166" s="35"/>
      <c r="I166" s="35"/>
      <c r="J166" s="35"/>
      <c r="K166" s="35">
        <f t="shared" si="2"/>
        <v>0</v>
      </c>
    </row>
    <row r="167" spans="1:11" ht="11.25">
      <c r="A167" s="26" t="s">
        <v>176</v>
      </c>
      <c r="B167" s="27" t="s">
        <v>12</v>
      </c>
      <c r="C167" s="27" t="s">
        <v>22</v>
      </c>
      <c r="D167" s="28"/>
      <c r="E167" s="28"/>
      <c r="F167" s="29" t="s">
        <v>180</v>
      </c>
      <c r="G167" s="35"/>
      <c r="H167" s="35"/>
      <c r="I167" s="35"/>
      <c r="J167" s="35"/>
      <c r="K167" s="35">
        <f t="shared" si="2"/>
        <v>0</v>
      </c>
    </row>
    <row r="168" spans="1:11" ht="11.25">
      <c r="A168" s="38" t="s">
        <v>181</v>
      </c>
      <c r="B168" s="17"/>
      <c r="C168" s="17"/>
      <c r="D168" s="18"/>
      <c r="E168" s="18"/>
      <c r="F168" s="39" t="s">
        <v>182</v>
      </c>
      <c r="G168" s="63">
        <v>637097</v>
      </c>
      <c r="H168" s="63">
        <v>637097</v>
      </c>
      <c r="I168" s="63">
        <v>637097</v>
      </c>
      <c r="J168" s="63">
        <v>637097</v>
      </c>
      <c r="K168" s="63">
        <f t="shared" si="2"/>
        <v>0</v>
      </c>
    </row>
    <row r="169" spans="1:11" ht="11.25">
      <c r="A169" s="26"/>
      <c r="B169" s="27"/>
      <c r="C169" s="27"/>
      <c r="D169" s="33"/>
      <c r="E169" s="33"/>
      <c r="F169" s="29" t="s">
        <v>183</v>
      </c>
      <c r="G169" s="62">
        <f>SUM(G8+G34+G74+G80+G83+G117+G126+G134+G140+G164+G168)</f>
        <v>8942837</v>
      </c>
      <c r="H169" s="62">
        <f>SUM(H8+H34+H74+H80+H83+H117+H126+H134+H140+H164+H168)</f>
        <v>9693337</v>
      </c>
      <c r="I169" s="62">
        <f>SUM(I8+I34+I74+I80+I83+I117+I126+I134+I140+I164+I168)</f>
        <v>9943437</v>
      </c>
      <c r="J169" s="62">
        <f>SUM(J8+J34+J74+J80+J83+J117+J126+J134+J140+J164+J168)</f>
        <v>11084886</v>
      </c>
      <c r="K169" s="62">
        <f t="shared" si="2"/>
        <v>1141449</v>
      </c>
    </row>
    <row r="170" ht="11.25"/>
    <row r="171" spans="7:11" ht="11.25">
      <c r="G171" s="65"/>
      <c r="H171" s="65"/>
      <c r="J171" s="65"/>
      <c r="K171" s="65"/>
    </row>
    <row r="172" spans="7:11" ht="12.75">
      <c r="G172" s="67"/>
      <c r="H172" s="68"/>
      <c r="J172" s="65"/>
      <c r="K172" s="67"/>
    </row>
    <row r="173" ht="11.25">
      <c r="J173" s="65"/>
    </row>
    <row r="174" ht="11.25">
      <c r="J174" s="65"/>
    </row>
    <row r="175" ht="11.25">
      <c r="J175" s="65"/>
    </row>
    <row r="176" ht="11.25">
      <c r="J176" s="65"/>
    </row>
    <row r="177" ht="11.25">
      <c r="J177" s="65"/>
    </row>
    <row r="178" ht="11.25">
      <c r="J178" s="65"/>
    </row>
    <row r="179" ht="11.25">
      <c r="J179" s="65"/>
    </row>
    <row r="180" ht="11.25">
      <c r="J180" s="65"/>
    </row>
    <row r="181" ht="11.25">
      <c r="J181" s="65"/>
    </row>
    <row r="182" ht="11.25">
      <c r="J182" s="65"/>
    </row>
    <row r="183" ht="11.25">
      <c r="J183" s="65"/>
    </row>
    <row r="184" ht="11.25">
      <c r="J184" s="65"/>
    </row>
    <row r="185" ht="11.25">
      <c r="J185" s="65"/>
    </row>
    <row r="186" ht="11.25">
      <c r="J186" s="65"/>
    </row>
    <row r="187" ht="11.25">
      <c r="J187" s="65"/>
    </row>
    <row r="188" ht="11.25">
      <c r="J188" s="65"/>
    </row>
    <row r="189" ht="11.25">
      <c r="J189" s="65"/>
    </row>
    <row r="190" ht="11.25">
      <c r="J190" s="65"/>
    </row>
    <row r="191" ht="11.25">
      <c r="J191" s="65"/>
    </row>
    <row r="192" ht="11.25">
      <c r="J192" s="65"/>
    </row>
    <row r="193" ht="11.25">
      <c r="J193" s="65"/>
    </row>
    <row r="219" ht="11.25"/>
    <row r="220" ht="11.25"/>
    <row r="221" ht="11.25"/>
    <row r="222" ht="11.25"/>
    <row r="223" ht="11.25"/>
  </sheetData>
  <sheetProtection/>
  <autoFilter ref="A7:H169"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2015-06-01T20:38:05Z</dcterms:created>
  <dcterms:modified xsi:type="dcterms:W3CDTF">2016-02-26T15:28:56Z</dcterms:modified>
  <cp:category/>
  <cp:version/>
  <cp:contentType/>
  <cp:contentStatus/>
</cp:coreProperties>
</file>