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550" windowHeight="10035" activeTab="0"/>
  </bookViews>
  <sheets>
    <sheet name="INGRESOS EDUCACION" sheetId="1" r:id="rId1"/>
  </sheets>
  <externalReferences>
    <externalReference r:id="rId4"/>
  </externalReferences>
  <definedNames>
    <definedName name="_xlnm._FilterDatabase" localSheetId="0" hidden="1">'INGRESOS EDUCACION'!$A$7:$K$158</definedName>
    <definedName name="_xlnm.Print_Area" localSheetId="0">'INGRESOS EDUCACION'!$A$1:$K$155</definedName>
    <definedName name="_xlnm.Print_Titles" localSheetId="0">'INGRESOS EDUCACION'!$1:$7</definedName>
  </definedNames>
  <calcPr fullCalcOnLoad="1"/>
</workbook>
</file>

<file path=xl/comments1.xml><?xml version="1.0" encoding="utf-8"?>
<comments xmlns="http://schemas.openxmlformats.org/spreadsheetml/2006/main">
  <authors>
    <author>Sylvia Huechacona</author>
  </authors>
  <commentList>
    <comment ref="E53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
</t>
        </r>
      </text>
    </comment>
    <comment ref="E140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</commentList>
</comments>
</file>

<file path=xl/sharedStrings.xml><?xml version="1.0" encoding="utf-8"?>
<sst xmlns="http://schemas.openxmlformats.org/spreadsheetml/2006/main" count="474" uniqueCount="179">
  <si>
    <t>BALANCE DE EJECUCION PRESUPUESTARIA (BEP)</t>
  </si>
  <si>
    <t>I. MUNICIPALIDAD DE:</t>
  </si>
  <si>
    <t>MACUL</t>
  </si>
  <si>
    <t>TRIMESTRE Nº :</t>
  </si>
  <si>
    <t>INGRESOS EDUCACION</t>
  </si>
  <si>
    <t>SUB TITULO</t>
  </si>
  <si>
    <t>ITEM</t>
  </si>
  <si>
    <t>ASIGNACION</t>
  </si>
  <si>
    <t>SUB ASIGNACION</t>
  </si>
  <si>
    <t>DENOMINACION</t>
  </si>
  <si>
    <t xml:space="preserve">PRESUP. INICIAL </t>
  </si>
  <si>
    <t>PRESUP. VIGENTE</t>
  </si>
  <si>
    <t>INGRESO DEVENGADO</t>
  </si>
  <si>
    <t>SALDO PRESUP.</t>
  </si>
  <si>
    <t>INGRESO PERCIBIDO</t>
  </si>
  <si>
    <t>INGRESOS POR PERCIBIR</t>
  </si>
  <si>
    <t>03</t>
  </si>
  <si>
    <t>TRIBUTOS SOBRE EL USO DE BS. Y LA REALIZACION DE ACTIVIDADES</t>
  </si>
  <si>
    <t>01</t>
  </si>
  <si>
    <t>PATENTES Y TASAS POR DERECHOS</t>
  </si>
  <si>
    <t>001</t>
  </si>
  <si>
    <t>Patentes Municipales</t>
  </si>
  <si>
    <t>De Beneficio Municipal</t>
  </si>
  <si>
    <t>002</t>
  </si>
  <si>
    <t>De Beneficio Fondo Común Municipal</t>
  </si>
  <si>
    <t>Derechos de Aseo</t>
  </si>
  <si>
    <t>En Impuesto Territorial</t>
  </si>
  <si>
    <t>En Patentes Municipales</t>
  </si>
  <si>
    <t>003</t>
  </si>
  <si>
    <t>Cobro Directo</t>
  </si>
  <si>
    <t>Otros Derechos</t>
  </si>
  <si>
    <t>Urbanización y Construcción</t>
  </si>
  <si>
    <t>Permisos Provisorios</t>
  </si>
  <si>
    <t>Propaganda</t>
  </si>
  <si>
    <t>004</t>
  </si>
  <si>
    <t>Transferencia de Vehículos</t>
  </si>
  <si>
    <t>999</t>
  </si>
  <si>
    <t>Otros</t>
  </si>
  <si>
    <t xml:space="preserve">Derechos de Explotación  </t>
  </si>
  <si>
    <t>Concesiones</t>
  </si>
  <si>
    <t>Otras</t>
  </si>
  <si>
    <t>02</t>
  </si>
  <si>
    <t>PERMISOS Y LICENCIAS</t>
  </si>
  <si>
    <t>Permisos de Circulación</t>
  </si>
  <si>
    <t>Licencias de Conducir y similares</t>
  </si>
  <si>
    <t>PARTICIPACION EN IMPUESTO TERRITORIAL (ART. 37 DL 3063)</t>
  </si>
  <si>
    <t>99</t>
  </si>
  <si>
    <t>OTROS TRIBUTOS</t>
  </si>
  <si>
    <t>05</t>
  </si>
  <si>
    <t>TRANSFERENCIAS CORRIENTES</t>
  </si>
  <si>
    <t>DEL SECTOR PRIVADO</t>
  </si>
  <si>
    <t>DE OTRAS ENTIDADES PUBLICAS</t>
  </si>
  <si>
    <t xml:space="preserve"> 05</t>
  </si>
  <si>
    <t>De la Subsecretaría de Desarrollo Regional y Administrativo</t>
  </si>
  <si>
    <t>Fortalecimiento de la Gestión Municipal</t>
  </si>
  <si>
    <t>Compensacion por Viviendas Sociales</t>
  </si>
  <si>
    <t>Otras Transferencias Corrientes  de la SUBDERE</t>
  </si>
  <si>
    <t>De la Subsecretaría de Educación</t>
  </si>
  <si>
    <t>Subvención de Escolaridad</t>
  </si>
  <si>
    <t>Otros Aportes</t>
  </si>
  <si>
    <t>Anticipos de la Subvención de Escolaridad</t>
  </si>
  <si>
    <t>De la Junta Nacional de Jardínes Infantiles</t>
  </si>
  <si>
    <t>Convenios Educación Prebásica</t>
  </si>
  <si>
    <t>005</t>
  </si>
  <si>
    <t>Del Servicio Nacional de Menores</t>
  </si>
  <si>
    <t>Subvención Menores en Situación Irregular</t>
  </si>
  <si>
    <t>006</t>
  </si>
  <si>
    <t>Del Servicio de Salud</t>
  </si>
  <si>
    <t>Atención Primaria Ley Nº 19.378 Art. 49</t>
  </si>
  <si>
    <t>Aportes Afectados</t>
  </si>
  <si>
    <t>Anticipos del Aporte Estatal</t>
  </si>
  <si>
    <t>007</t>
  </si>
  <si>
    <t>Del Tesoro Público</t>
  </si>
  <si>
    <t>Patentes Acuícolas Ley Nº 20.033 Art. 8º</t>
  </si>
  <si>
    <t>Aporte Fiscal Ley Nº 20.198 Art. 7º</t>
  </si>
  <si>
    <t>Aporte Extraordinario Ley N° 20.362</t>
  </si>
  <si>
    <t>Bonificación Adicional Ley N° 20.387</t>
  </si>
  <si>
    <t>Otras Transferencias Corrientes del Tesoro Público</t>
  </si>
  <si>
    <t>008</t>
  </si>
  <si>
    <t>De Gobierno Regional</t>
  </si>
  <si>
    <t>2% Subvención para actividades de carácter Cultural</t>
  </si>
  <si>
    <t>2% Subvención para actividades de carácter Deportivo</t>
  </si>
  <si>
    <t>De Otras Entidades Públicas</t>
  </si>
  <si>
    <t>100</t>
  </si>
  <si>
    <t>De Otras Municipalidades</t>
  </si>
  <si>
    <t>101</t>
  </si>
  <si>
    <t>De la Municipalidad a Servicios Incorporados a su Gestión</t>
  </si>
  <si>
    <t>04</t>
  </si>
  <si>
    <t>DE EMPRESAS PUBLICAS NO FINANC.</t>
  </si>
  <si>
    <t>DE EMPRESAS PUBLICAS FINANCIERAS</t>
  </si>
  <si>
    <t>06</t>
  </si>
  <si>
    <t>DE GOBIERNOS EXTRANJEROS</t>
  </si>
  <si>
    <t>07</t>
  </si>
  <si>
    <t>DE ORGANISMOS INTERNACIONALES</t>
  </si>
  <si>
    <t>RENTAS DE LA PROPIEDAD</t>
  </si>
  <si>
    <t>ARRIENDO DE ACTIVOS NO FINANCIEROS</t>
  </si>
  <si>
    <t>DIVIDENDOS</t>
  </si>
  <si>
    <t>INTERESES</t>
  </si>
  <si>
    <t>PARTICIPACION DE UTILIDADES</t>
  </si>
  <si>
    <t>OTRAS RENTAS DE LA PROPIEDAD</t>
  </si>
  <si>
    <t>INGRESOS DE OPERACIÓN</t>
  </si>
  <si>
    <t>VENTA DE BIENES</t>
  </si>
  <si>
    <t>VENTA DE SERVICIOS</t>
  </si>
  <si>
    <t>08</t>
  </si>
  <si>
    <t>OTROS INGRESOS CORRIENTES</t>
  </si>
  <si>
    <t>RECUPERACIONES Y REEMBOLSOS POR LICENCIAS MEDICAS</t>
  </si>
  <si>
    <t>Reembolso Art. 4º Ley N º 19.345 y Ley Nº 19.117 Artículo Único</t>
  </si>
  <si>
    <t>Recuperaciones Art. 12 Ley Nº 18.196 y Ley Nº 19.117 Artículo Único</t>
  </si>
  <si>
    <t>MULTAS Y SANCIONES PECUNIARIAS</t>
  </si>
  <si>
    <t>Multas - De Beneficio Municipal</t>
  </si>
  <si>
    <t>Multas Art. 14, Nº 6, Ley Nº 18.695  - De Beneficio Fondo Común Municipal</t>
  </si>
  <si>
    <t>Multas Ley de Alcoholes - De Beneficio Municipal</t>
  </si>
  <si>
    <t>Multas Ley de Alcoholes - De Beneficio Servicios de Salud</t>
  </si>
  <si>
    <t>Reg. de Multas de Tráns. no Pagadas - De Beneficio Municipal</t>
  </si>
  <si>
    <t>Reg. de Multas de Tráns. no Pagadas - De Beneficio Otras Municipalidades</t>
  </si>
  <si>
    <t>Multas Juzgado de Policía Local - De Beneficio Otras Municipalidades</t>
  </si>
  <si>
    <t>Intereses</t>
  </si>
  <si>
    <t>PARTIC. DEL FONDO COMUN MUNICIPAL - Art. 38 D.L. Nº 3.063, de 1979</t>
  </si>
  <si>
    <t>Participación Anual</t>
  </si>
  <si>
    <t>Compensaciones Fondo Común Municipal</t>
  </si>
  <si>
    <t>Aportes Extraordinarios</t>
  </si>
  <si>
    <t>Anticipos de Aportes del Fondo Común Municipal por Leyes Especiales</t>
  </si>
  <si>
    <t>FONDOS DE TERCEROS</t>
  </si>
  <si>
    <t>Arancel al Registro de Multas de Tránsito No Pagadas</t>
  </si>
  <si>
    <t>Cobros Judiciales a Favor de Empresas Concesionarias</t>
  </si>
  <si>
    <t>Otros Fondos de Terceros</t>
  </si>
  <si>
    <t>OTROS</t>
  </si>
  <si>
    <t>Devoluc. y Reintegros no Provenientes de Impuestos</t>
  </si>
  <si>
    <t>10</t>
  </si>
  <si>
    <t>VENTA DE ACTIVOS NO FINANCIEROS</t>
  </si>
  <si>
    <t>TERRENOS</t>
  </si>
  <si>
    <t>EDIFICIOS</t>
  </si>
  <si>
    <t>VEHICULOS</t>
  </si>
  <si>
    <t>MOBILIARIO Y OTROS</t>
  </si>
  <si>
    <t>MAQUINAS Y EQUIPOS</t>
  </si>
  <si>
    <t>EQUIPOS INFORMATICOS</t>
  </si>
  <si>
    <t>PROGRAMAS INFORMATICOS</t>
  </si>
  <si>
    <t>OTROS ACTIVOS NO FINANCIEROS</t>
  </si>
  <si>
    <t>11</t>
  </si>
  <si>
    <t>VENTA DE ACTIVOS FINANCIEROS</t>
  </si>
  <si>
    <t>VENTA  O RESCATE DE TITULOS Y VALORES</t>
  </si>
  <si>
    <t>Depósitos a Plazo</t>
  </si>
  <si>
    <t>Cuotas de Fondos Mutuos</t>
  </si>
  <si>
    <t>Letras Hipotecarias</t>
  </si>
  <si>
    <t>VENTA DE ACCIONES Y PARTICIPACIONES DE CAPITAL</t>
  </si>
  <si>
    <t>OTROS ACTIVOS FINANCIEROS</t>
  </si>
  <si>
    <t>12</t>
  </si>
  <si>
    <t>RECUPERACION DE PRESTAMOS</t>
  </si>
  <si>
    <t>HIPOTECARIOS</t>
  </si>
  <si>
    <t>POR ANTICIPOS A CONTRATISTAS</t>
  </si>
  <si>
    <t>POR ANTICIPOS POR CAMBIO DE RESID.</t>
  </si>
  <si>
    <t>09</t>
  </si>
  <si>
    <t>POR VENTAS A PLAZO</t>
  </si>
  <si>
    <t>13</t>
  </si>
  <si>
    <t>TRANSFERENCIAS PARA GASTOS DE CAPITAL</t>
  </si>
  <si>
    <t>De la Comunidad - Programa Pavimentos Participativos</t>
  </si>
  <si>
    <t>Programa Mejoramiento Urbano y Equipamiento Comunal (PMU)</t>
  </si>
  <si>
    <t>Programa Mejoramiento de Barrios (PMB)</t>
  </si>
  <si>
    <t>Otras Transferencias para Gastos de Capital de la SUDERE</t>
  </si>
  <si>
    <t>Patentes Mineras Ley Nº 19.143</t>
  </si>
  <si>
    <t>Casinos de Juegos Ley Nº 19.995</t>
  </si>
  <si>
    <t>Patentes Geotérmicas Ley N° 19.657</t>
  </si>
  <si>
    <t>Otras Transferencias para Gastos de Capital del Tesoro Público</t>
  </si>
  <si>
    <t>De la Junta Nacional de Jardines Infantiles</t>
  </si>
  <si>
    <t>Convenio para Construcción, Adecuación y Habilitación de Espacios Deportivos</t>
  </si>
  <si>
    <t>DE EMPRESAS PUBLICAS NO FINANCIERAS</t>
  </si>
  <si>
    <t>De Zona Franca de Iquique S.A.</t>
  </si>
  <si>
    <t>Donación del Gobierno de Japón</t>
  </si>
  <si>
    <t>14</t>
  </si>
  <si>
    <t>ENDEUDAMIENTO</t>
  </si>
  <si>
    <t>ENDEUDAMIENTO INTERNO</t>
  </si>
  <si>
    <t>Empréstitos</t>
  </si>
  <si>
    <t>Créditos de Proveedores</t>
  </si>
  <si>
    <t>15</t>
  </si>
  <si>
    <t>SALDO INICIAL DE CAJA</t>
  </si>
  <si>
    <t>T O T A L      I N G R E S O S............M$</t>
  </si>
  <si>
    <t>Educación Prebásica - Personas Juridicas Privadas art 13, DFL Nº1 3.063/80</t>
  </si>
  <si>
    <t xml:space="preserve">A Otros Organismos Internacionales </t>
  </si>
  <si>
    <t>Aplicación Cobros Judiciales a favor de Empresas Concesionarias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</si>
</sst>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3" fontId="18" fillId="0" borderId="0" xfId="0" applyNumberFormat="1" applyFont="1" applyAlignment="1" applyProtection="1">
      <alignment/>
      <protection locked="0"/>
    </xf>
    <xf numFmtId="0" fontId="18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3" fontId="18" fillId="0" borderId="0" xfId="0" applyNumberFormat="1" applyFont="1" applyAlignment="1" applyProtection="1">
      <alignment/>
      <protection/>
    </xf>
    <xf numFmtId="49" fontId="19" fillId="33" borderId="10" xfId="0" applyNumberFormat="1" applyFont="1" applyFill="1" applyBorder="1" applyAlignment="1" applyProtection="1">
      <alignment horizontal="center" vertical="top" textRotation="90"/>
      <protection/>
    </xf>
    <xf numFmtId="49" fontId="19" fillId="33" borderId="11" xfId="0" applyNumberFormat="1" applyFont="1" applyFill="1" applyBorder="1" applyAlignment="1" applyProtection="1">
      <alignment horizontal="center" vertical="top" textRotation="90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3" fontId="19" fillId="33" borderId="10" xfId="0" applyNumberFormat="1" applyFont="1" applyFill="1" applyBorder="1" applyAlignment="1" applyProtection="1">
      <alignment horizontal="center" vertical="center" wrapText="1"/>
      <protection/>
    </xf>
    <xf numFmtId="3" fontId="19" fillId="33" borderId="12" xfId="0" applyNumberFormat="1" applyFont="1" applyFill="1" applyBorder="1" applyAlignment="1" applyProtection="1">
      <alignment horizontal="center" vertical="center" wrapText="1"/>
      <protection/>
    </xf>
    <xf numFmtId="49" fontId="19" fillId="34" borderId="13" xfId="0" applyNumberFormat="1" applyFont="1" applyFill="1" applyBorder="1" applyAlignment="1" applyProtection="1">
      <alignment horizontal="center" vertical="top"/>
      <protection/>
    </xf>
    <xf numFmtId="49" fontId="19" fillId="34" borderId="14" xfId="0" applyNumberFormat="1" applyFont="1" applyFill="1" applyBorder="1" applyAlignment="1" applyProtection="1">
      <alignment horizontal="center"/>
      <protection/>
    </xf>
    <xf numFmtId="49" fontId="18" fillId="34" borderId="15" xfId="0" applyNumberFormat="1" applyFont="1" applyFill="1" applyBorder="1" applyAlignment="1" applyProtection="1">
      <alignment horizontal="center"/>
      <protection/>
    </xf>
    <xf numFmtId="0" fontId="19" fillId="34" borderId="16" xfId="0" applyNumberFormat="1" applyFont="1" applyFill="1" applyBorder="1" applyAlignment="1" applyProtection="1">
      <alignment horizontal="left" vertical="top" wrapText="1"/>
      <protection/>
    </xf>
    <xf numFmtId="3" fontId="19" fillId="34" borderId="14" xfId="0" applyNumberFormat="1" applyFont="1" applyFill="1" applyBorder="1" applyAlignment="1" applyProtection="1">
      <alignment horizontal="right"/>
      <protection/>
    </xf>
    <xf numFmtId="49" fontId="19" fillId="35" borderId="13" xfId="0" applyNumberFormat="1" applyFont="1" applyFill="1" applyBorder="1" applyAlignment="1" applyProtection="1">
      <alignment horizontal="center"/>
      <protection/>
    </xf>
    <xf numFmtId="49" fontId="19" fillId="35" borderId="14" xfId="0" applyNumberFormat="1" applyFont="1" applyFill="1" applyBorder="1" applyAlignment="1" applyProtection="1">
      <alignment horizontal="center"/>
      <protection/>
    </xf>
    <xf numFmtId="49" fontId="18" fillId="35" borderId="15" xfId="0" applyNumberFormat="1" applyFont="1" applyFill="1" applyBorder="1" applyAlignment="1" applyProtection="1">
      <alignment horizontal="center"/>
      <protection/>
    </xf>
    <xf numFmtId="0" fontId="19" fillId="35" borderId="16" xfId="0" applyFont="1" applyFill="1" applyBorder="1" applyAlignment="1" applyProtection="1">
      <alignment horizontal="left"/>
      <protection/>
    </xf>
    <xf numFmtId="3" fontId="19" fillId="35" borderId="14" xfId="0" applyNumberFormat="1" applyFont="1" applyFill="1" applyBorder="1" applyAlignment="1" applyProtection="1">
      <alignment horizontal="right"/>
      <protection/>
    </xf>
    <xf numFmtId="49" fontId="19" fillId="0" borderId="13" xfId="0" applyNumberFormat="1" applyFont="1" applyBorder="1" applyAlignment="1" applyProtection="1">
      <alignment horizontal="center"/>
      <protection/>
    </xf>
    <xf numFmtId="49" fontId="19" fillId="0" borderId="14" xfId="0" applyNumberFormat="1" applyFont="1" applyBorder="1" applyAlignment="1" applyProtection="1">
      <alignment horizontal="center"/>
      <protection/>
    </xf>
    <xf numFmtId="49" fontId="19" fillId="0" borderId="15" xfId="0" applyNumberFormat="1" applyFont="1" applyBorder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left"/>
      <protection/>
    </xf>
    <xf numFmtId="3" fontId="18" fillId="0" borderId="14" xfId="0" applyNumberFormat="1" applyFont="1" applyFill="1" applyBorder="1" applyAlignment="1" applyProtection="1">
      <alignment horizontal="right"/>
      <protection/>
    </xf>
    <xf numFmtId="49" fontId="18" fillId="0" borderId="13" xfId="0" applyNumberFormat="1" applyFont="1" applyBorder="1" applyAlignment="1" applyProtection="1">
      <alignment horizontal="center"/>
      <protection/>
    </xf>
    <xf numFmtId="49" fontId="18" fillId="0" borderId="14" xfId="0" applyNumberFormat="1" applyFont="1" applyBorder="1" applyAlignment="1" applyProtection="1">
      <alignment horizontal="center"/>
      <protection/>
    </xf>
    <xf numFmtId="49" fontId="18" fillId="0" borderId="15" xfId="0" applyNumberFormat="1" applyFont="1" applyBorder="1" applyAlignment="1" applyProtection="1">
      <alignment horizontal="center"/>
      <protection/>
    </xf>
    <xf numFmtId="0" fontId="18" fillId="0" borderId="16" xfId="0" applyFont="1" applyBorder="1" applyAlignment="1" applyProtection="1">
      <alignment horizontal="left"/>
      <protection/>
    </xf>
    <xf numFmtId="3" fontId="18" fillId="0" borderId="14" xfId="0" applyNumberFormat="1" applyFont="1" applyFill="1" applyBorder="1" applyAlignment="1" applyProtection="1">
      <alignment horizontal="right"/>
      <protection locked="0"/>
    </xf>
    <xf numFmtId="49" fontId="18" fillId="0" borderId="15" xfId="0" applyNumberFormat="1" applyFont="1" applyFill="1" applyBorder="1" applyAlignment="1" applyProtection="1">
      <alignment horizontal="center"/>
      <protection/>
    </xf>
    <xf numFmtId="0" fontId="19" fillId="35" borderId="16" xfId="0" applyFont="1" applyFill="1" applyBorder="1" applyAlignment="1" applyProtection="1">
      <alignment horizontal="left" wrapText="1"/>
      <protection/>
    </xf>
    <xf numFmtId="3" fontId="19" fillId="35" borderId="14" xfId="0" applyNumberFormat="1" applyFont="1" applyFill="1" applyBorder="1" applyAlignment="1" applyProtection="1">
      <alignment horizontal="right"/>
      <protection locked="0"/>
    </xf>
    <xf numFmtId="49" fontId="19" fillId="34" borderId="13" xfId="0" applyNumberFormat="1" applyFont="1" applyFill="1" applyBorder="1" applyAlignment="1" applyProtection="1">
      <alignment horizontal="center"/>
      <protection/>
    </xf>
    <xf numFmtId="0" fontId="19" fillId="34" borderId="16" xfId="0" applyFont="1" applyFill="1" applyBorder="1" applyAlignment="1" applyProtection="1">
      <alignment horizontal="left"/>
      <protection/>
    </xf>
    <xf numFmtId="3" fontId="20" fillId="34" borderId="14" xfId="0" applyNumberFormat="1" applyFont="1" applyFill="1" applyBorder="1" applyAlignment="1" applyProtection="1">
      <alignment horizontal="right"/>
      <protection/>
    </xf>
    <xf numFmtId="0" fontId="18" fillId="0" borderId="0" xfId="0" applyFont="1" applyFill="1" applyBorder="1" applyAlignment="1">
      <alignment/>
    </xf>
    <xf numFmtId="3" fontId="20" fillId="35" borderId="14" xfId="0" applyNumberFormat="1" applyFont="1" applyFill="1" applyBorder="1" applyAlignment="1" applyProtection="1">
      <alignment horizontal="right"/>
      <protection/>
    </xf>
    <xf numFmtId="3" fontId="18" fillId="0" borderId="14" xfId="46" applyNumberFormat="1" applyFont="1" applyFill="1" applyBorder="1" applyAlignment="1" applyProtection="1">
      <alignment horizontal="right"/>
      <protection locked="0"/>
    </xf>
    <xf numFmtId="49" fontId="19" fillId="0" borderId="13" xfId="0" applyNumberFormat="1" applyFont="1" applyFill="1" applyBorder="1" applyAlignment="1" applyProtection="1">
      <alignment horizontal="center"/>
      <protection/>
    </xf>
    <xf numFmtId="49" fontId="19" fillId="0" borderId="14" xfId="0" applyNumberFormat="1" applyFont="1" applyFill="1" applyBorder="1" applyAlignment="1" applyProtection="1">
      <alignment horizontal="center"/>
      <protection/>
    </xf>
    <xf numFmtId="49" fontId="19" fillId="0" borderId="15" xfId="0" applyNumberFormat="1" applyFont="1" applyFill="1" applyBorder="1" applyAlignment="1" applyProtection="1">
      <alignment horizontal="center"/>
      <protection/>
    </xf>
    <xf numFmtId="0" fontId="19" fillId="0" borderId="16" xfId="0" applyFont="1" applyFill="1" applyBorder="1" applyAlignment="1" applyProtection="1">
      <alignment horizontal="left"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6" xfId="0" applyFont="1" applyFill="1" applyBorder="1" applyAlignment="1" applyProtection="1">
      <alignment horizontal="left"/>
      <protection/>
    </xf>
    <xf numFmtId="3" fontId="20" fillId="0" borderId="14" xfId="0" applyNumberFormat="1" applyFont="1" applyFill="1" applyBorder="1" applyAlignment="1" applyProtection="1">
      <alignment horizontal="right"/>
      <protection/>
    </xf>
    <xf numFmtId="3" fontId="21" fillId="0" borderId="14" xfId="46" applyNumberFormat="1" applyFont="1" applyFill="1" applyBorder="1" applyAlignment="1" applyProtection="1">
      <alignment horizontal="right"/>
      <protection locked="0"/>
    </xf>
    <xf numFmtId="3" fontId="18" fillId="0" borderId="0" xfId="0" applyNumberFormat="1" applyFont="1" applyFill="1" applyBorder="1" applyAlignment="1" applyProtection="1">
      <alignment horizontal="right"/>
      <protection locked="0"/>
    </xf>
    <xf numFmtId="0" fontId="1" fillId="0" borderId="14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3" fontId="18" fillId="0" borderId="0" xfId="46" applyNumberFormat="1" applyFont="1" applyFill="1" applyBorder="1" applyAlignment="1" applyProtection="1">
      <alignment horizontal="right"/>
      <protection locked="0"/>
    </xf>
    <xf numFmtId="3" fontId="20" fillId="0" borderId="14" xfId="46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Alignment="1">
      <alignment/>
    </xf>
    <xf numFmtId="49" fontId="19" fillId="35" borderId="15" xfId="0" applyNumberFormat="1" applyFont="1" applyFill="1" applyBorder="1" applyAlignment="1" applyProtection="1">
      <alignment horizontal="center"/>
      <protection/>
    </xf>
    <xf numFmtId="3" fontId="18" fillId="35" borderId="14" xfId="0" applyNumberFormat="1" applyFont="1" applyFill="1" applyBorder="1" applyAlignment="1" applyProtection="1">
      <alignment horizontal="right"/>
      <protection locked="0"/>
    </xf>
    <xf numFmtId="3" fontId="0" fillId="0" borderId="14" xfId="46" applyNumberFormat="1" applyFont="1" applyFill="1" applyBorder="1" applyAlignment="1" applyProtection="1">
      <alignment horizontal="right"/>
      <protection locked="0"/>
    </xf>
    <xf numFmtId="3" fontId="18" fillId="0" borderId="0" xfId="0" applyNumberFormat="1" applyFont="1" applyFill="1" applyBorder="1" applyAlignment="1">
      <alignment/>
    </xf>
    <xf numFmtId="3" fontId="19" fillId="35" borderId="14" xfId="46" applyNumberFormat="1" applyFont="1" applyFill="1" applyBorder="1" applyAlignment="1" applyProtection="1">
      <alignment horizontal="right"/>
      <protection/>
    </xf>
    <xf numFmtId="0" fontId="19" fillId="0" borderId="0" xfId="0" applyFont="1" applyAlignment="1">
      <alignment/>
    </xf>
    <xf numFmtId="0" fontId="16" fillId="0" borderId="14" xfId="0" applyFont="1" applyFill="1" applyBorder="1" applyAlignment="1">
      <alignment/>
    </xf>
    <xf numFmtId="3" fontId="19" fillId="0" borderId="14" xfId="0" applyNumberFormat="1" applyFont="1" applyFill="1" applyBorder="1" applyAlignment="1" applyProtection="1">
      <alignment horizontal="right"/>
      <protection locked="0"/>
    </xf>
    <xf numFmtId="3" fontId="19" fillId="0" borderId="14" xfId="0" applyNumberFormat="1" applyFont="1" applyFill="1" applyBorder="1" applyAlignment="1" applyProtection="1">
      <alignment horizontal="right"/>
      <protection/>
    </xf>
    <xf numFmtId="3" fontId="19" fillId="34" borderId="14" xfId="0" applyNumberFormat="1" applyFont="1" applyFill="1" applyBorder="1" applyAlignment="1" applyProtection="1">
      <alignment horizontal="right"/>
      <protection locked="0"/>
    </xf>
    <xf numFmtId="3" fontId="19" fillId="0" borderId="14" xfId="46" applyNumberFormat="1" applyFont="1" applyFill="1" applyBorder="1" applyAlignment="1" applyProtection="1">
      <alignment horizontal="right"/>
      <protection/>
    </xf>
    <xf numFmtId="3" fontId="18" fillId="0" borderId="0" xfId="0" applyNumberFormat="1" applyFont="1" applyAlignment="1">
      <alignment/>
    </xf>
    <xf numFmtId="3" fontId="18" fillId="0" borderId="0" xfId="46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14\INFORMES%20MENSUALES%20Y%20BEP\2014\BEP\BEP_2014%202&#186;%20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SALUD"/>
      <sheetName val="INGRESOS EDUCACION"/>
      <sheetName val="GASTOS SALUD"/>
      <sheetName val="GASTOS EDUCAC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38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4" width="4.8515625" style="4" customWidth="1"/>
    <col min="5" max="5" width="60.140625" style="4" bestFit="1" customWidth="1"/>
    <col min="6" max="6" width="16.7109375" style="70" hidden="1" customWidth="1"/>
    <col min="7" max="11" width="16.7109375" style="70" customWidth="1"/>
    <col min="12" max="16384" width="11.421875" style="4" customWidth="1"/>
  </cols>
  <sheetData>
    <row r="1" spans="1:11" ht="11.25">
      <c r="A1" s="1"/>
      <c r="B1" s="1"/>
      <c r="C1" s="1"/>
      <c r="D1" s="1"/>
      <c r="E1" s="2" t="s">
        <v>0</v>
      </c>
      <c r="F1" s="3"/>
      <c r="G1" s="3"/>
      <c r="H1" s="3"/>
      <c r="I1" s="3"/>
      <c r="J1" s="3"/>
      <c r="K1" s="3"/>
    </row>
    <row r="2" spans="1:11" ht="11.25">
      <c r="A2" s="1"/>
      <c r="B2" s="1"/>
      <c r="C2" s="1"/>
      <c r="D2" s="1"/>
      <c r="E2" s="1"/>
      <c r="F2" s="3"/>
      <c r="G2" s="3"/>
      <c r="H2" s="3"/>
      <c r="I2" s="3"/>
      <c r="J2" s="3"/>
      <c r="K2" s="3"/>
    </row>
    <row r="3" spans="1:11" ht="11.25">
      <c r="A3" s="5" t="s">
        <v>1</v>
      </c>
      <c r="B3" s="1"/>
      <c r="C3" s="1"/>
      <c r="D3" s="1"/>
      <c r="E3" s="5" t="s">
        <v>2</v>
      </c>
      <c r="F3" s="3"/>
      <c r="G3" s="3"/>
      <c r="H3" s="3"/>
      <c r="I3" s="3"/>
      <c r="J3" s="3"/>
      <c r="K3" s="3"/>
    </row>
    <row r="4" spans="1:11" ht="11.25">
      <c r="A4" s="5" t="s">
        <v>3</v>
      </c>
      <c r="B4" s="1"/>
      <c r="C4" s="1"/>
      <c r="D4" s="5">
        <v>2</v>
      </c>
      <c r="E4" s="6">
        <v>2014</v>
      </c>
      <c r="F4" s="3"/>
      <c r="G4" s="3"/>
      <c r="H4" s="3"/>
      <c r="I4" s="3"/>
      <c r="J4" s="3"/>
      <c r="K4" s="3"/>
    </row>
    <row r="5" spans="1:11" ht="11.25">
      <c r="A5" s="1"/>
      <c r="B5" s="1"/>
      <c r="C5" s="1"/>
      <c r="D5" s="1"/>
      <c r="E5" s="1"/>
      <c r="F5" s="3"/>
      <c r="G5" s="3"/>
      <c r="H5" s="3"/>
      <c r="I5" s="3"/>
      <c r="J5" s="3"/>
      <c r="K5" s="3"/>
    </row>
    <row r="6" spans="1:11" ht="12" thickBot="1">
      <c r="A6" s="7" t="s">
        <v>4</v>
      </c>
      <c r="B6" s="8"/>
      <c r="C6" s="8"/>
      <c r="D6" s="8"/>
      <c r="E6" s="8"/>
      <c r="F6" s="9"/>
      <c r="G6" s="9"/>
      <c r="H6" s="9"/>
      <c r="I6" s="9"/>
      <c r="J6" s="9"/>
      <c r="K6" s="9"/>
    </row>
    <row r="7" spans="1:11" ht="81" thickBot="1">
      <c r="A7" s="10" t="s">
        <v>5</v>
      </c>
      <c r="B7" s="11" t="s">
        <v>6</v>
      </c>
      <c r="C7" s="10" t="s">
        <v>7</v>
      </c>
      <c r="D7" s="10" t="s">
        <v>8</v>
      </c>
      <c r="E7" s="12" t="s">
        <v>9</v>
      </c>
      <c r="F7" s="13" t="s">
        <v>10</v>
      </c>
      <c r="G7" s="13" t="s">
        <v>11</v>
      </c>
      <c r="H7" s="14" t="s">
        <v>12</v>
      </c>
      <c r="I7" s="14" t="s">
        <v>13</v>
      </c>
      <c r="J7" s="14" t="s">
        <v>14</v>
      </c>
      <c r="K7" s="13" t="s">
        <v>15</v>
      </c>
    </row>
    <row r="8" spans="1:11" ht="11.25">
      <c r="A8" s="15" t="s">
        <v>16</v>
      </c>
      <c r="B8" s="16"/>
      <c r="C8" s="16"/>
      <c r="D8" s="17"/>
      <c r="E8" s="18" t="s">
        <v>17</v>
      </c>
      <c r="F8" s="19">
        <f>SUM(F9+F26+F32+F33)</f>
        <v>0</v>
      </c>
      <c r="G8" s="19">
        <f>SUM(G9+G26+G32+G33)</f>
        <v>0</v>
      </c>
      <c r="H8" s="19">
        <f>SUM(H9+H26+H32+H33)</f>
        <v>0</v>
      </c>
      <c r="I8" s="19">
        <f>+G8-H8</f>
        <v>0</v>
      </c>
      <c r="J8" s="19">
        <f>SUM(J9+J26+J32+J33)</f>
        <v>0</v>
      </c>
      <c r="K8" s="19">
        <f>+H8-J8</f>
        <v>0</v>
      </c>
    </row>
    <row r="9" spans="1:11" ht="11.25">
      <c r="A9" s="20" t="s">
        <v>16</v>
      </c>
      <c r="B9" s="21" t="s">
        <v>18</v>
      </c>
      <c r="C9" s="21"/>
      <c r="D9" s="22"/>
      <c r="E9" s="23" t="s">
        <v>19</v>
      </c>
      <c r="F9" s="24">
        <f>SUM(F10+F13+F17+F23+F25)</f>
        <v>0</v>
      </c>
      <c r="G9" s="24">
        <f>SUM(G10+G13+G17+G23+G25)</f>
        <v>0</v>
      </c>
      <c r="H9" s="24">
        <f>SUM(H10+H13+H17+H23+H25)</f>
        <v>0</v>
      </c>
      <c r="I9" s="24">
        <f aca="true" t="shared" si="0" ref="I9:I33">+G9-H9</f>
        <v>0</v>
      </c>
      <c r="J9" s="24">
        <f>SUM(J10+J13+J17+J23+J25)</f>
        <v>0</v>
      </c>
      <c r="K9" s="24">
        <f aca="true" t="shared" si="1" ref="K9:K72">+H9-J9</f>
        <v>0</v>
      </c>
    </row>
    <row r="10" spans="1:11" ht="11.25">
      <c r="A10" s="25" t="s">
        <v>16</v>
      </c>
      <c r="B10" s="26" t="s">
        <v>18</v>
      </c>
      <c r="C10" s="26" t="s">
        <v>20</v>
      </c>
      <c r="D10" s="27"/>
      <c r="E10" s="28" t="s">
        <v>21</v>
      </c>
      <c r="F10" s="29">
        <f>SUM(F11:F12)</f>
        <v>0</v>
      </c>
      <c r="G10" s="29">
        <f>SUM(G11:G12)</f>
        <v>0</v>
      </c>
      <c r="H10" s="29">
        <f>SUM(H11:H12)</f>
        <v>0</v>
      </c>
      <c r="I10" s="29">
        <f t="shared" si="0"/>
        <v>0</v>
      </c>
      <c r="J10" s="29">
        <f>SUM(J11:J12)</f>
        <v>0</v>
      </c>
      <c r="K10" s="29">
        <f t="shared" si="1"/>
        <v>0</v>
      </c>
    </row>
    <row r="11" spans="1:11" ht="11.25">
      <c r="A11" s="30"/>
      <c r="B11" s="31"/>
      <c r="C11" s="31"/>
      <c r="D11" s="32" t="s">
        <v>20</v>
      </c>
      <c r="E11" s="33" t="s">
        <v>22</v>
      </c>
      <c r="F11" s="34"/>
      <c r="G11" s="34"/>
      <c r="H11" s="34"/>
      <c r="I11" s="34">
        <f t="shared" si="0"/>
        <v>0</v>
      </c>
      <c r="J11" s="34"/>
      <c r="K11" s="34">
        <f t="shared" si="1"/>
        <v>0</v>
      </c>
    </row>
    <row r="12" spans="1:11" ht="11.25">
      <c r="A12" s="30"/>
      <c r="B12" s="31"/>
      <c r="C12" s="31"/>
      <c r="D12" s="32" t="s">
        <v>23</v>
      </c>
      <c r="E12" s="33" t="s">
        <v>24</v>
      </c>
      <c r="F12" s="34"/>
      <c r="G12" s="34"/>
      <c r="H12" s="34"/>
      <c r="I12" s="34">
        <f t="shared" si="0"/>
        <v>0</v>
      </c>
      <c r="J12" s="34"/>
      <c r="K12" s="34">
        <f t="shared" si="1"/>
        <v>0</v>
      </c>
    </row>
    <row r="13" spans="1:11" ht="11.25">
      <c r="A13" s="25" t="s">
        <v>16</v>
      </c>
      <c r="B13" s="26" t="s">
        <v>18</v>
      </c>
      <c r="C13" s="26" t="s">
        <v>23</v>
      </c>
      <c r="D13" s="27"/>
      <c r="E13" s="28" t="s">
        <v>25</v>
      </c>
      <c r="F13" s="29">
        <f>SUM(F14:F16)</f>
        <v>0</v>
      </c>
      <c r="G13" s="29">
        <f>SUM(G14:G16)</f>
        <v>0</v>
      </c>
      <c r="H13" s="29">
        <f>SUM(H14:H16)</f>
        <v>0</v>
      </c>
      <c r="I13" s="29">
        <f t="shared" si="0"/>
        <v>0</v>
      </c>
      <c r="J13" s="29">
        <f>SUM(J14:J16)</f>
        <v>0</v>
      </c>
      <c r="K13" s="29">
        <f t="shared" si="1"/>
        <v>0</v>
      </c>
    </row>
    <row r="14" spans="1:11" ht="11.25">
      <c r="A14" s="30"/>
      <c r="B14" s="30"/>
      <c r="C14" s="31"/>
      <c r="D14" s="32" t="s">
        <v>20</v>
      </c>
      <c r="E14" s="33" t="s">
        <v>26</v>
      </c>
      <c r="F14" s="34"/>
      <c r="G14" s="34"/>
      <c r="H14" s="34"/>
      <c r="I14" s="34">
        <f t="shared" si="0"/>
        <v>0</v>
      </c>
      <c r="J14" s="34"/>
      <c r="K14" s="34">
        <f t="shared" si="1"/>
        <v>0</v>
      </c>
    </row>
    <row r="15" spans="1:11" ht="11.25">
      <c r="A15" s="30"/>
      <c r="B15" s="30"/>
      <c r="C15" s="31"/>
      <c r="D15" s="32" t="s">
        <v>23</v>
      </c>
      <c r="E15" s="33" t="s">
        <v>27</v>
      </c>
      <c r="F15" s="34"/>
      <c r="G15" s="34"/>
      <c r="H15" s="34"/>
      <c r="I15" s="34">
        <f t="shared" si="0"/>
        <v>0</v>
      </c>
      <c r="J15" s="34"/>
      <c r="K15" s="34">
        <f t="shared" si="1"/>
        <v>0</v>
      </c>
    </row>
    <row r="16" spans="1:11" ht="11.25">
      <c r="A16" s="30"/>
      <c r="B16" s="30"/>
      <c r="C16" s="31"/>
      <c r="D16" s="32" t="s">
        <v>28</v>
      </c>
      <c r="E16" s="33" t="s">
        <v>29</v>
      </c>
      <c r="F16" s="34"/>
      <c r="G16" s="34"/>
      <c r="H16" s="34"/>
      <c r="I16" s="34">
        <f t="shared" si="0"/>
        <v>0</v>
      </c>
      <c r="J16" s="34"/>
      <c r="K16" s="34">
        <f t="shared" si="1"/>
        <v>0</v>
      </c>
    </row>
    <row r="17" spans="1:11" ht="11.25">
      <c r="A17" s="25" t="s">
        <v>16</v>
      </c>
      <c r="B17" s="26" t="s">
        <v>18</v>
      </c>
      <c r="C17" s="26" t="s">
        <v>28</v>
      </c>
      <c r="D17" s="27"/>
      <c r="E17" s="28" t="s">
        <v>30</v>
      </c>
      <c r="F17" s="29">
        <f>SUM(F18:F22)</f>
        <v>0</v>
      </c>
      <c r="G17" s="29">
        <f>SUM(G18:G22)</f>
        <v>0</v>
      </c>
      <c r="H17" s="29">
        <f>SUM(H18:H22)</f>
        <v>0</v>
      </c>
      <c r="I17" s="29">
        <f t="shared" si="0"/>
        <v>0</v>
      </c>
      <c r="J17" s="29">
        <f>SUM(J18:J22)</f>
        <v>0</v>
      </c>
      <c r="K17" s="29">
        <f t="shared" si="1"/>
        <v>0</v>
      </c>
    </row>
    <row r="18" spans="1:11" ht="11.25">
      <c r="A18" s="30"/>
      <c r="B18" s="31"/>
      <c r="C18" s="31"/>
      <c r="D18" s="32" t="s">
        <v>20</v>
      </c>
      <c r="E18" s="33" t="s">
        <v>31</v>
      </c>
      <c r="F18" s="34"/>
      <c r="G18" s="34"/>
      <c r="H18" s="34"/>
      <c r="I18" s="34">
        <f t="shared" si="0"/>
        <v>0</v>
      </c>
      <c r="J18" s="34"/>
      <c r="K18" s="34">
        <f t="shared" si="1"/>
        <v>0</v>
      </c>
    </row>
    <row r="19" spans="1:11" ht="11.25">
      <c r="A19" s="30"/>
      <c r="B19" s="31"/>
      <c r="C19" s="31"/>
      <c r="D19" s="32" t="s">
        <v>23</v>
      </c>
      <c r="E19" s="33" t="s">
        <v>32</v>
      </c>
      <c r="F19" s="34"/>
      <c r="G19" s="34"/>
      <c r="H19" s="34"/>
      <c r="I19" s="34">
        <f t="shared" si="0"/>
        <v>0</v>
      </c>
      <c r="J19" s="34"/>
      <c r="K19" s="34">
        <f t="shared" si="1"/>
        <v>0</v>
      </c>
    </row>
    <row r="20" spans="1:11" ht="11.25">
      <c r="A20" s="30"/>
      <c r="B20" s="31"/>
      <c r="C20" s="31"/>
      <c r="D20" s="32" t="s">
        <v>28</v>
      </c>
      <c r="E20" s="33" t="s">
        <v>33</v>
      </c>
      <c r="F20" s="34"/>
      <c r="G20" s="34"/>
      <c r="H20" s="34"/>
      <c r="I20" s="34">
        <f t="shared" si="0"/>
        <v>0</v>
      </c>
      <c r="J20" s="34"/>
      <c r="K20" s="34">
        <f t="shared" si="1"/>
        <v>0</v>
      </c>
    </row>
    <row r="21" spans="1:11" ht="11.25">
      <c r="A21" s="30"/>
      <c r="B21" s="31"/>
      <c r="C21" s="31"/>
      <c r="D21" s="32" t="s">
        <v>34</v>
      </c>
      <c r="E21" s="33" t="s">
        <v>35</v>
      </c>
      <c r="F21" s="34"/>
      <c r="G21" s="34"/>
      <c r="H21" s="34"/>
      <c r="I21" s="34">
        <f t="shared" si="0"/>
        <v>0</v>
      </c>
      <c r="J21" s="34"/>
      <c r="K21" s="34">
        <f t="shared" si="1"/>
        <v>0</v>
      </c>
    </row>
    <row r="22" spans="1:11" ht="11.25">
      <c r="A22" s="30"/>
      <c r="B22" s="31"/>
      <c r="C22" s="31"/>
      <c r="D22" s="35" t="s">
        <v>36</v>
      </c>
      <c r="E22" s="33" t="s">
        <v>37</v>
      </c>
      <c r="F22" s="34"/>
      <c r="G22" s="34"/>
      <c r="H22" s="34"/>
      <c r="I22" s="34">
        <f t="shared" si="0"/>
        <v>0</v>
      </c>
      <c r="J22" s="34"/>
      <c r="K22" s="34">
        <f t="shared" si="1"/>
        <v>0</v>
      </c>
    </row>
    <row r="23" spans="1:11" ht="11.25">
      <c r="A23" s="25" t="s">
        <v>16</v>
      </c>
      <c r="B23" s="26" t="s">
        <v>18</v>
      </c>
      <c r="C23" s="26" t="s">
        <v>34</v>
      </c>
      <c r="D23" s="27"/>
      <c r="E23" s="28" t="s">
        <v>38</v>
      </c>
      <c r="F23" s="29">
        <f>SUM(F24)</f>
        <v>0</v>
      </c>
      <c r="G23" s="29">
        <f>SUM(G24)</f>
        <v>0</v>
      </c>
      <c r="H23" s="29">
        <f>SUM(H24)</f>
        <v>0</v>
      </c>
      <c r="I23" s="29">
        <f t="shared" si="0"/>
        <v>0</v>
      </c>
      <c r="J23" s="29">
        <f>SUM(J24)</f>
        <v>0</v>
      </c>
      <c r="K23" s="29">
        <f t="shared" si="1"/>
        <v>0</v>
      </c>
    </row>
    <row r="24" spans="1:11" ht="11.25">
      <c r="A24" s="30"/>
      <c r="B24" s="31"/>
      <c r="C24" s="31" t="s">
        <v>34</v>
      </c>
      <c r="D24" s="32" t="s">
        <v>20</v>
      </c>
      <c r="E24" s="33" t="s">
        <v>39</v>
      </c>
      <c r="F24" s="34"/>
      <c r="G24" s="34"/>
      <c r="H24" s="34"/>
      <c r="I24" s="34">
        <f t="shared" si="0"/>
        <v>0</v>
      </c>
      <c r="J24" s="34"/>
      <c r="K24" s="34">
        <f t="shared" si="1"/>
        <v>0</v>
      </c>
    </row>
    <row r="25" spans="1:11" ht="11.25">
      <c r="A25" s="25" t="s">
        <v>16</v>
      </c>
      <c r="B25" s="26" t="s">
        <v>18</v>
      </c>
      <c r="C25" s="26" t="s">
        <v>36</v>
      </c>
      <c r="D25" s="27"/>
      <c r="E25" s="28" t="s">
        <v>40</v>
      </c>
      <c r="F25" s="34"/>
      <c r="G25" s="34"/>
      <c r="H25" s="34"/>
      <c r="I25" s="34">
        <f t="shared" si="0"/>
        <v>0</v>
      </c>
      <c r="J25" s="34"/>
      <c r="K25" s="34">
        <f t="shared" si="1"/>
        <v>0</v>
      </c>
    </row>
    <row r="26" spans="1:11" ht="11.25">
      <c r="A26" s="20" t="s">
        <v>16</v>
      </c>
      <c r="B26" s="21" t="s">
        <v>41</v>
      </c>
      <c r="C26" s="21"/>
      <c r="D26" s="22"/>
      <c r="E26" s="23" t="s">
        <v>42</v>
      </c>
      <c r="F26" s="24">
        <f>SUM(F27+F30+F31)</f>
        <v>0</v>
      </c>
      <c r="G26" s="24">
        <f>SUM(G27+G30+G31)</f>
        <v>0</v>
      </c>
      <c r="H26" s="24">
        <f>SUM(H27+H30+H31)</f>
        <v>0</v>
      </c>
      <c r="I26" s="24">
        <f t="shared" si="0"/>
        <v>0</v>
      </c>
      <c r="J26" s="24">
        <f>SUM(J27+J30+J31)</f>
        <v>0</v>
      </c>
      <c r="K26" s="24">
        <f t="shared" si="1"/>
        <v>0</v>
      </c>
    </row>
    <row r="27" spans="1:11" ht="11.25">
      <c r="A27" s="25" t="s">
        <v>16</v>
      </c>
      <c r="B27" s="26" t="s">
        <v>41</v>
      </c>
      <c r="C27" s="26" t="s">
        <v>20</v>
      </c>
      <c r="D27" s="27"/>
      <c r="E27" s="28" t="s">
        <v>43</v>
      </c>
      <c r="F27" s="29">
        <f>SUM(F28:F29)</f>
        <v>0</v>
      </c>
      <c r="G27" s="29">
        <f>SUM(G28:G29)</f>
        <v>0</v>
      </c>
      <c r="H27" s="29">
        <f>SUM(H28:H29)</f>
        <v>0</v>
      </c>
      <c r="I27" s="29">
        <f t="shared" si="0"/>
        <v>0</v>
      </c>
      <c r="J27" s="29">
        <f>SUM(J28:J29)</f>
        <v>0</v>
      </c>
      <c r="K27" s="29">
        <f t="shared" si="1"/>
        <v>0</v>
      </c>
    </row>
    <row r="28" spans="1:11" ht="11.25">
      <c r="A28" s="30"/>
      <c r="B28" s="31"/>
      <c r="C28" s="31"/>
      <c r="D28" s="32" t="s">
        <v>20</v>
      </c>
      <c r="E28" s="33" t="s">
        <v>22</v>
      </c>
      <c r="F28" s="34"/>
      <c r="G28" s="34"/>
      <c r="H28" s="34"/>
      <c r="I28" s="34">
        <f t="shared" si="0"/>
        <v>0</v>
      </c>
      <c r="J28" s="34"/>
      <c r="K28" s="34">
        <f t="shared" si="1"/>
        <v>0</v>
      </c>
    </row>
    <row r="29" spans="1:11" ht="11.25">
      <c r="A29" s="30"/>
      <c r="B29" s="31"/>
      <c r="C29" s="31"/>
      <c r="D29" s="32" t="s">
        <v>23</v>
      </c>
      <c r="E29" s="33" t="s">
        <v>24</v>
      </c>
      <c r="F29" s="34"/>
      <c r="G29" s="34"/>
      <c r="H29" s="34"/>
      <c r="I29" s="34">
        <f t="shared" si="0"/>
        <v>0</v>
      </c>
      <c r="J29" s="34"/>
      <c r="K29" s="34">
        <f t="shared" si="1"/>
        <v>0</v>
      </c>
    </row>
    <row r="30" spans="1:11" ht="11.25">
      <c r="A30" s="25" t="s">
        <v>16</v>
      </c>
      <c r="B30" s="26" t="s">
        <v>41</v>
      </c>
      <c r="C30" s="26" t="s">
        <v>23</v>
      </c>
      <c r="D30" s="27"/>
      <c r="E30" s="28" t="s">
        <v>44</v>
      </c>
      <c r="F30" s="34"/>
      <c r="G30" s="34"/>
      <c r="H30" s="34"/>
      <c r="I30" s="34">
        <f t="shared" si="0"/>
        <v>0</v>
      </c>
      <c r="J30" s="34"/>
      <c r="K30" s="34">
        <f t="shared" si="1"/>
        <v>0</v>
      </c>
    </row>
    <row r="31" spans="1:11" ht="11.25">
      <c r="A31" s="25" t="s">
        <v>16</v>
      </c>
      <c r="B31" s="26" t="s">
        <v>41</v>
      </c>
      <c r="C31" s="26" t="s">
        <v>36</v>
      </c>
      <c r="D31" s="27"/>
      <c r="E31" s="28" t="s">
        <v>37</v>
      </c>
      <c r="F31" s="34"/>
      <c r="G31" s="34"/>
      <c r="H31" s="34"/>
      <c r="I31" s="34">
        <f t="shared" si="0"/>
        <v>0</v>
      </c>
      <c r="J31" s="34"/>
      <c r="K31" s="34">
        <f t="shared" si="1"/>
        <v>0</v>
      </c>
    </row>
    <row r="32" spans="1:11" ht="11.25">
      <c r="A32" s="20" t="s">
        <v>16</v>
      </c>
      <c r="B32" s="21" t="s">
        <v>16</v>
      </c>
      <c r="C32" s="21"/>
      <c r="D32" s="22"/>
      <c r="E32" s="36" t="s">
        <v>45</v>
      </c>
      <c r="F32" s="37"/>
      <c r="G32" s="37"/>
      <c r="H32" s="37"/>
      <c r="I32" s="37">
        <f t="shared" si="0"/>
        <v>0</v>
      </c>
      <c r="J32" s="37"/>
      <c r="K32" s="37">
        <f t="shared" si="1"/>
        <v>0</v>
      </c>
    </row>
    <row r="33" spans="1:11" ht="11.25">
      <c r="A33" s="20" t="s">
        <v>16</v>
      </c>
      <c r="B33" s="21" t="s">
        <v>46</v>
      </c>
      <c r="C33" s="21"/>
      <c r="D33" s="22"/>
      <c r="E33" s="23" t="s">
        <v>47</v>
      </c>
      <c r="F33" s="37"/>
      <c r="G33" s="37"/>
      <c r="H33" s="37"/>
      <c r="I33" s="37">
        <f t="shared" si="0"/>
        <v>0</v>
      </c>
      <c r="J33" s="37"/>
      <c r="K33" s="37">
        <f t="shared" si="1"/>
        <v>0</v>
      </c>
    </row>
    <row r="34" spans="1:19" ht="12.75">
      <c r="A34" s="38" t="s">
        <v>48</v>
      </c>
      <c r="B34" s="16"/>
      <c r="C34" s="16"/>
      <c r="D34" s="17"/>
      <c r="E34" s="39" t="s">
        <v>49</v>
      </c>
      <c r="F34" s="40">
        <f>SUM(F35+F36+F65+F66+F67+F68)</f>
        <v>4321000</v>
      </c>
      <c r="G34" s="40">
        <f>SUM(G35+G36+G65+G66+G67+G68)</f>
        <v>4508350</v>
      </c>
      <c r="H34" s="19">
        <f>SUM(H35+H36+H65+H66+H67+H68)</f>
        <v>2543319</v>
      </c>
      <c r="I34" s="19">
        <f aca="true" t="shared" si="2" ref="I34:K35">SUM(I35+I36+I65+I66+I67+I68)</f>
        <v>1965031</v>
      </c>
      <c r="J34" s="19">
        <f>SUM(J35+J36+J65+J66+J67+J68)</f>
        <v>2543319</v>
      </c>
      <c r="K34" s="19">
        <f t="shared" si="2"/>
        <v>0</v>
      </c>
      <c r="M34" s="41"/>
      <c r="N34" s="41"/>
      <c r="O34" s="41"/>
      <c r="P34" s="41"/>
      <c r="Q34" s="41"/>
      <c r="R34" s="41"/>
      <c r="S34" s="41"/>
    </row>
    <row r="35" spans="1:11" ht="11.25">
      <c r="A35" s="20" t="s">
        <v>48</v>
      </c>
      <c r="B35" s="21" t="s">
        <v>18</v>
      </c>
      <c r="C35" s="21"/>
      <c r="D35" s="22"/>
      <c r="E35" s="23" t="s">
        <v>50</v>
      </c>
      <c r="F35" s="37"/>
      <c r="G35" s="37"/>
      <c r="H35" s="37"/>
      <c r="I35" s="37">
        <f>+G35-H35</f>
        <v>0</v>
      </c>
      <c r="J35" s="37"/>
      <c r="K35" s="37">
        <f t="shared" si="2"/>
        <v>0</v>
      </c>
    </row>
    <row r="36" spans="1:19" ht="12.75">
      <c r="A36" s="20" t="s">
        <v>48</v>
      </c>
      <c r="B36" s="21" t="s">
        <v>16</v>
      </c>
      <c r="C36" s="21"/>
      <c r="D36" s="22"/>
      <c r="E36" s="23" t="s">
        <v>51</v>
      </c>
      <c r="F36" s="42">
        <f>SUM(F37+F41+F45+F47+F49+F53+F59+F62+F63+F64)</f>
        <v>4321000</v>
      </c>
      <c r="G36" s="42">
        <f>SUM(G37+G41+G45+G47+G49+G53+G59+G62+G63+G64)</f>
        <v>4508350</v>
      </c>
      <c r="H36" s="24">
        <f>SUM(H37+H41+H45+H47+H49+H53+H59+H62+H63+H64)</f>
        <v>2543319</v>
      </c>
      <c r="I36" s="24">
        <f aca="true" t="shared" si="3" ref="I36:I99">+G36-H36</f>
        <v>1965031</v>
      </c>
      <c r="J36" s="24">
        <f>SUM(J37+J41+J45+J47+J49+J53+J59+J62+J63+J64)</f>
        <v>2543319</v>
      </c>
      <c r="K36" s="43">
        <f>+H36-J36</f>
        <v>0</v>
      </c>
      <c r="M36" s="41"/>
      <c r="N36" s="41"/>
      <c r="O36" s="41"/>
      <c r="P36" s="41"/>
      <c r="Q36" s="41"/>
      <c r="R36" s="41"/>
      <c r="S36" s="41"/>
    </row>
    <row r="37" spans="1:11" ht="11.25">
      <c r="A37" s="44" t="s">
        <v>52</v>
      </c>
      <c r="B37" s="45" t="s">
        <v>16</v>
      </c>
      <c r="C37" s="45" t="s">
        <v>23</v>
      </c>
      <c r="D37" s="46"/>
      <c r="E37" s="47" t="s">
        <v>53</v>
      </c>
      <c r="F37" s="29">
        <f>SUM(F38:F40)</f>
        <v>0</v>
      </c>
      <c r="G37" s="29">
        <f>SUM(G38:G40)</f>
        <v>0</v>
      </c>
      <c r="H37" s="29">
        <f>SUM(H38:H40)</f>
        <v>0</v>
      </c>
      <c r="I37" s="29">
        <f t="shared" si="3"/>
        <v>0</v>
      </c>
      <c r="J37" s="29">
        <f>SUM(J38:J40)</f>
        <v>0</v>
      </c>
      <c r="K37" s="29">
        <f>SUM(K38+K39+K68+K69+K70+K71)</f>
        <v>0</v>
      </c>
    </row>
    <row r="38" spans="1:11" ht="11.25">
      <c r="A38" s="48"/>
      <c r="B38" s="49"/>
      <c r="C38" s="49"/>
      <c r="D38" s="35" t="s">
        <v>20</v>
      </c>
      <c r="E38" s="50" t="s">
        <v>54</v>
      </c>
      <c r="F38" s="34"/>
      <c r="G38" s="34"/>
      <c r="H38" s="34"/>
      <c r="I38" s="34">
        <f t="shared" si="3"/>
        <v>0</v>
      </c>
      <c r="J38" s="34"/>
      <c r="K38" s="34">
        <f t="shared" si="1"/>
        <v>0</v>
      </c>
    </row>
    <row r="39" spans="1:11" ht="11.25">
      <c r="A39" s="48"/>
      <c r="B39" s="49"/>
      <c r="C39" s="49"/>
      <c r="D39" s="35" t="s">
        <v>23</v>
      </c>
      <c r="E39" s="50" t="s">
        <v>55</v>
      </c>
      <c r="F39" s="34"/>
      <c r="G39" s="34"/>
      <c r="H39" s="34"/>
      <c r="I39" s="34">
        <f t="shared" si="3"/>
        <v>0</v>
      </c>
      <c r="J39" s="34"/>
      <c r="K39" s="34">
        <f t="shared" si="1"/>
        <v>0</v>
      </c>
    </row>
    <row r="40" spans="1:11" ht="11.25">
      <c r="A40" s="48"/>
      <c r="B40" s="49"/>
      <c r="C40" s="49"/>
      <c r="D40" s="35" t="s">
        <v>36</v>
      </c>
      <c r="E40" s="50" t="s">
        <v>56</v>
      </c>
      <c r="F40" s="34"/>
      <c r="G40" s="34"/>
      <c r="H40" s="34"/>
      <c r="I40" s="34">
        <f t="shared" si="3"/>
        <v>0</v>
      </c>
      <c r="J40" s="34"/>
      <c r="K40" s="34">
        <f t="shared" si="1"/>
        <v>0</v>
      </c>
    </row>
    <row r="41" spans="1:19" ht="12.75">
      <c r="A41" s="44" t="s">
        <v>48</v>
      </c>
      <c r="B41" s="45" t="s">
        <v>16</v>
      </c>
      <c r="C41" s="45" t="s">
        <v>28</v>
      </c>
      <c r="D41" s="46"/>
      <c r="E41" s="47" t="s">
        <v>57</v>
      </c>
      <c r="F41" s="51">
        <f>SUM(F42:F44)</f>
        <v>2488000</v>
      </c>
      <c r="G41" s="51">
        <f>SUM(G42:G44)</f>
        <v>2607850</v>
      </c>
      <c r="H41" s="29">
        <f>SUM(H42:H44)</f>
        <v>1777901</v>
      </c>
      <c r="I41" s="29">
        <f t="shared" si="3"/>
        <v>829949</v>
      </c>
      <c r="J41" s="29">
        <f>SUM(J42:J44)</f>
        <v>1777901</v>
      </c>
      <c r="K41" s="43">
        <f t="shared" si="1"/>
        <v>0</v>
      </c>
      <c r="M41" s="41"/>
      <c r="N41" s="41"/>
      <c r="O41" s="41"/>
      <c r="P41" s="41"/>
      <c r="Q41" s="41"/>
      <c r="R41" s="41"/>
      <c r="S41" s="41"/>
    </row>
    <row r="42" spans="1:19" ht="12.75">
      <c r="A42" s="48"/>
      <c r="B42" s="49"/>
      <c r="C42" s="49"/>
      <c r="D42" s="35" t="s">
        <v>20</v>
      </c>
      <c r="E42" s="50" t="s">
        <v>58</v>
      </c>
      <c r="F42" s="52">
        <v>1572000</v>
      </c>
      <c r="G42" s="52">
        <v>1572000</v>
      </c>
      <c r="H42" s="34">
        <v>927675</v>
      </c>
      <c r="I42" s="34">
        <f t="shared" si="3"/>
        <v>644325</v>
      </c>
      <c r="J42" s="34">
        <v>927675</v>
      </c>
      <c r="K42" s="43">
        <f t="shared" si="1"/>
        <v>0</v>
      </c>
      <c r="M42" s="41"/>
      <c r="N42" s="41"/>
      <c r="O42" s="41"/>
      <c r="P42" s="41"/>
      <c r="Q42" s="41"/>
      <c r="R42" s="41"/>
      <c r="S42" s="41"/>
    </row>
    <row r="43" spans="1:19" ht="12.75">
      <c r="A43" s="48"/>
      <c r="B43" s="49"/>
      <c r="C43" s="49"/>
      <c r="D43" s="35" t="s">
        <v>23</v>
      </c>
      <c r="E43" s="50" t="s">
        <v>59</v>
      </c>
      <c r="F43" s="52">
        <v>916000</v>
      </c>
      <c r="G43" s="52">
        <v>1035850</v>
      </c>
      <c r="H43" s="34">
        <v>850226</v>
      </c>
      <c r="I43" s="34">
        <f t="shared" si="3"/>
        <v>185624</v>
      </c>
      <c r="J43" s="34">
        <v>850226</v>
      </c>
      <c r="K43" s="43">
        <f t="shared" si="1"/>
        <v>0</v>
      </c>
      <c r="M43" s="53"/>
      <c r="N43" s="41"/>
      <c r="O43" s="41"/>
      <c r="P43" s="41"/>
      <c r="Q43" s="41"/>
      <c r="R43" s="41"/>
      <c r="S43" s="41"/>
    </row>
    <row r="44" spans="1:11" ht="11.25">
      <c r="A44" s="48"/>
      <c r="B44" s="49"/>
      <c r="C44" s="49"/>
      <c r="D44" s="35" t="s">
        <v>28</v>
      </c>
      <c r="E44" s="54" t="s">
        <v>60</v>
      </c>
      <c r="F44" s="34"/>
      <c r="G44" s="34"/>
      <c r="H44" s="34"/>
      <c r="I44" s="34">
        <f t="shared" si="3"/>
        <v>0</v>
      </c>
      <c r="J44" s="34"/>
      <c r="K44" s="34">
        <f t="shared" si="1"/>
        <v>0</v>
      </c>
    </row>
    <row r="45" spans="1:19" ht="12.75">
      <c r="A45" s="44" t="s">
        <v>48</v>
      </c>
      <c r="B45" s="45" t="s">
        <v>16</v>
      </c>
      <c r="C45" s="45" t="s">
        <v>34</v>
      </c>
      <c r="D45" s="46"/>
      <c r="E45" s="47" t="s">
        <v>61</v>
      </c>
      <c r="F45" s="51">
        <f>SUM(F46)</f>
        <v>993000</v>
      </c>
      <c r="G45" s="51">
        <f>SUM(G46)</f>
        <v>993000</v>
      </c>
      <c r="H45" s="29">
        <f>SUM(H46)</f>
        <v>497933</v>
      </c>
      <c r="I45" s="29">
        <f t="shared" si="3"/>
        <v>495067</v>
      </c>
      <c r="J45" s="29">
        <f>SUM(J46)</f>
        <v>497933</v>
      </c>
      <c r="K45" s="29">
        <f>SUM(K46)</f>
        <v>0</v>
      </c>
      <c r="M45" s="41"/>
      <c r="N45" s="41"/>
      <c r="O45" s="41"/>
      <c r="P45" s="41"/>
      <c r="Q45" s="41"/>
      <c r="R45" s="41"/>
      <c r="S45" s="41"/>
    </row>
    <row r="46" spans="1:19" ht="12.75">
      <c r="A46" s="48"/>
      <c r="B46" s="49"/>
      <c r="C46" s="49"/>
      <c r="D46" s="35" t="s">
        <v>20</v>
      </c>
      <c r="E46" s="50" t="s">
        <v>62</v>
      </c>
      <c r="F46" s="52">
        <v>993000</v>
      </c>
      <c r="G46" s="52">
        <v>993000</v>
      </c>
      <c r="H46" s="43">
        <v>497933</v>
      </c>
      <c r="I46" s="43">
        <f t="shared" si="3"/>
        <v>495067</v>
      </c>
      <c r="J46" s="43">
        <v>497933</v>
      </c>
      <c r="K46" s="43">
        <f>+H46-J46</f>
        <v>0</v>
      </c>
      <c r="M46" s="41"/>
      <c r="N46" s="41"/>
      <c r="O46" s="41"/>
      <c r="P46" s="41"/>
      <c r="Q46" s="41"/>
      <c r="R46" s="41"/>
      <c r="S46" s="41"/>
    </row>
    <row r="47" spans="1:11" ht="11.25">
      <c r="A47" s="44" t="s">
        <v>48</v>
      </c>
      <c r="B47" s="45" t="s">
        <v>16</v>
      </c>
      <c r="C47" s="45" t="s">
        <v>63</v>
      </c>
      <c r="D47" s="46"/>
      <c r="E47" s="47" t="s">
        <v>64</v>
      </c>
      <c r="F47" s="29">
        <f>SUM(F48)</f>
        <v>0</v>
      </c>
      <c r="G47" s="29">
        <f>SUM(G48)</f>
        <v>0</v>
      </c>
      <c r="H47" s="29">
        <f>SUM(H48)</f>
        <v>0</v>
      </c>
      <c r="I47" s="29">
        <f t="shared" si="3"/>
        <v>0</v>
      </c>
      <c r="J47" s="29">
        <f>SUM(J48)</f>
        <v>0</v>
      </c>
      <c r="K47" s="29">
        <f t="shared" si="1"/>
        <v>0</v>
      </c>
    </row>
    <row r="48" spans="1:11" ht="11.25">
      <c r="A48" s="48"/>
      <c r="B48" s="49"/>
      <c r="C48" s="49"/>
      <c r="D48" s="35" t="s">
        <v>20</v>
      </c>
      <c r="E48" s="50" t="s">
        <v>65</v>
      </c>
      <c r="F48" s="34"/>
      <c r="G48" s="34"/>
      <c r="H48" s="34"/>
      <c r="I48" s="34">
        <f t="shared" si="3"/>
        <v>0</v>
      </c>
      <c r="J48" s="34"/>
      <c r="K48" s="34">
        <f t="shared" si="1"/>
        <v>0</v>
      </c>
    </row>
    <row r="49" spans="1:11" ht="11.25">
      <c r="A49" s="44" t="s">
        <v>48</v>
      </c>
      <c r="B49" s="45" t="s">
        <v>16</v>
      </c>
      <c r="C49" s="45" t="s">
        <v>66</v>
      </c>
      <c r="D49" s="46"/>
      <c r="E49" s="47" t="s">
        <v>67</v>
      </c>
      <c r="F49" s="29">
        <f>SUM(F50:F52)</f>
        <v>0</v>
      </c>
      <c r="G49" s="29">
        <f>SUM(G50:G52)</f>
        <v>0</v>
      </c>
      <c r="H49" s="29">
        <f>SUM(H50:H52)</f>
        <v>0</v>
      </c>
      <c r="I49" s="29">
        <f t="shared" si="3"/>
        <v>0</v>
      </c>
      <c r="J49" s="29">
        <f>SUM(J50:J52)</f>
        <v>0</v>
      </c>
      <c r="K49" s="29">
        <f t="shared" si="1"/>
        <v>0</v>
      </c>
    </row>
    <row r="50" spans="1:11" ht="11.25">
      <c r="A50" s="48"/>
      <c r="B50" s="49"/>
      <c r="C50" s="49"/>
      <c r="D50" s="35" t="s">
        <v>20</v>
      </c>
      <c r="E50" s="50" t="s">
        <v>68</v>
      </c>
      <c r="F50" s="34"/>
      <c r="G50" s="34"/>
      <c r="H50" s="34"/>
      <c r="I50" s="34">
        <f t="shared" si="3"/>
        <v>0</v>
      </c>
      <c r="J50" s="34"/>
      <c r="K50" s="34">
        <f t="shared" si="1"/>
        <v>0</v>
      </c>
    </row>
    <row r="51" spans="1:11" ht="11.25">
      <c r="A51" s="48"/>
      <c r="B51" s="49"/>
      <c r="C51" s="49"/>
      <c r="D51" s="35" t="s">
        <v>23</v>
      </c>
      <c r="E51" s="50" t="s">
        <v>69</v>
      </c>
      <c r="F51" s="34"/>
      <c r="G51" s="34"/>
      <c r="H51" s="34"/>
      <c r="I51" s="34">
        <f t="shared" si="3"/>
        <v>0</v>
      </c>
      <c r="J51" s="34"/>
      <c r="K51" s="34">
        <f t="shared" si="1"/>
        <v>0</v>
      </c>
    </row>
    <row r="52" spans="1:11" ht="11.25">
      <c r="A52" s="48"/>
      <c r="B52" s="49"/>
      <c r="C52" s="49"/>
      <c r="D52" s="35" t="s">
        <v>28</v>
      </c>
      <c r="E52" s="55" t="s">
        <v>70</v>
      </c>
      <c r="F52" s="34"/>
      <c r="G52" s="34"/>
      <c r="H52" s="34"/>
      <c r="I52" s="34">
        <f t="shared" si="3"/>
        <v>0</v>
      </c>
      <c r="J52" s="34"/>
      <c r="K52" s="34">
        <f t="shared" si="1"/>
        <v>0</v>
      </c>
    </row>
    <row r="53" spans="1:11" ht="11.25">
      <c r="A53" s="44" t="s">
        <v>48</v>
      </c>
      <c r="B53" s="45" t="s">
        <v>16</v>
      </c>
      <c r="C53" s="45" t="s">
        <v>71</v>
      </c>
      <c r="D53" s="46"/>
      <c r="E53" s="47" t="s">
        <v>72</v>
      </c>
      <c r="F53" s="29">
        <f>SUM(F54:F58)</f>
        <v>0</v>
      </c>
      <c r="G53" s="29">
        <f>SUM(G54:G58)</f>
        <v>0</v>
      </c>
      <c r="H53" s="29">
        <f>SUM(H54:H58)</f>
        <v>0</v>
      </c>
      <c r="I53" s="29">
        <f t="shared" si="3"/>
        <v>0</v>
      </c>
      <c r="J53" s="29">
        <f>SUM(J54:J58)</f>
        <v>0</v>
      </c>
      <c r="K53" s="29">
        <f t="shared" si="1"/>
        <v>0</v>
      </c>
    </row>
    <row r="54" spans="1:11" ht="11.25">
      <c r="A54" s="48"/>
      <c r="B54" s="49"/>
      <c r="C54" s="49"/>
      <c r="D54" s="35" t="s">
        <v>20</v>
      </c>
      <c r="E54" s="50" t="s">
        <v>73</v>
      </c>
      <c r="F54" s="34"/>
      <c r="G54" s="34"/>
      <c r="H54" s="34"/>
      <c r="I54" s="34">
        <f t="shared" si="3"/>
        <v>0</v>
      </c>
      <c r="J54" s="34"/>
      <c r="K54" s="34">
        <f t="shared" si="1"/>
        <v>0</v>
      </c>
    </row>
    <row r="55" spans="1:11" ht="11.25">
      <c r="A55" s="48"/>
      <c r="B55" s="49"/>
      <c r="C55" s="49"/>
      <c r="D55" s="35" t="s">
        <v>23</v>
      </c>
      <c r="E55" s="50" t="s">
        <v>74</v>
      </c>
      <c r="F55" s="34"/>
      <c r="G55" s="34"/>
      <c r="H55" s="34"/>
      <c r="I55" s="34">
        <f t="shared" si="3"/>
        <v>0</v>
      </c>
      <c r="J55" s="34"/>
      <c r="K55" s="34">
        <f t="shared" si="1"/>
        <v>0</v>
      </c>
    </row>
    <row r="56" spans="1:11" ht="11.25">
      <c r="A56" s="48"/>
      <c r="B56" s="49"/>
      <c r="C56" s="49"/>
      <c r="D56" s="35" t="s">
        <v>28</v>
      </c>
      <c r="E56" s="50" t="s">
        <v>75</v>
      </c>
      <c r="F56" s="34"/>
      <c r="G56" s="34"/>
      <c r="H56" s="34"/>
      <c r="I56" s="34">
        <f t="shared" si="3"/>
        <v>0</v>
      </c>
      <c r="J56" s="34"/>
      <c r="K56" s="34">
        <f t="shared" si="1"/>
        <v>0</v>
      </c>
    </row>
    <row r="57" spans="1:11" ht="11.25">
      <c r="A57" s="48"/>
      <c r="B57" s="49"/>
      <c r="C57" s="49"/>
      <c r="D57" s="35" t="s">
        <v>34</v>
      </c>
      <c r="E57" s="50" t="s">
        <v>76</v>
      </c>
      <c r="F57" s="34"/>
      <c r="G57" s="34"/>
      <c r="H57" s="34"/>
      <c r="I57" s="34">
        <f t="shared" si="3"/>
        <v>0</v>
      </c>
      <c r="J57" s="34"/>
      <c r="K57" s="34">
        <f t="shared" si="1"/>
        <v>0</v>
      </c>
    </row>
    <row r="58" spans="1:11" ht="11.25">
      <c r="A58" s="48"/>
      <c r="B58" s="49"/>
      <c r="C58" s="49"/>
      <c r="D58" s="35" t="s">
        <v>36</v>
      </c>
      <c r="E58" s="50" t="s">
        <v>77</v>
      </c>
      <c r="F58" s="34"/>
      <c r="G58" s="34"/>
      <c r="H58" s="34"/>
      <c r="I58" s="34">
        <f t="shared" si="3"/>
        <v>0</v>
      </c>
      <c r="J58" s="34"/>
      <c r="K58" s="34">
        <f t="shared" si="1"/>
        <v>0</v>
      </c>
    </row>
    <row r="59" spans="1:11" ht="11.25">
      <c r="A59" s="44" t="s">
        <v>48</v>
      </c>
      <c r="B59" s="45" t="s">
        <v>16</v>
      </c>
      <c r="C59" s="45" t="s">
        <v>78</v>
      </c>
      <c r="D59" s="46"/>
      <c r="E59" s="47" t="s">
        <v>79</v>
      </c>
      <c r="F59" s="29">
        <f>SUM(F60)</f>
        <v>0</v>
      </c>
      <c r="G59" s="29">
        <f>SUM(G60)</f>
        <v>0</v>
      </c>
      <c r="H59" s="29">
        <f>SUM(H60)</f>
        <v>0</v>
      </c>
      <c r="I59" s="29">
        <f t="shared" si="3"/>
        <v>0</v>
      </c>
      <c r="J59" s="29">
        <f>SUM(J60)</f>
        <v>0</v>
      </c>
      <c r="K59" s="29">
        <f t="shared" si="1"/>
        <v>0</v>
      </c>
    </row>
    <row r="60" spans="1:11" ht="11.25">
      <c r="A60" s="48"/>
      <c r="B60" s="49"/>
      <c r="C60" s="49"/>
      <c r="D60" s="35" t="s">
        <v>20</v>
      </c>
      <c r="E60" s="50" t="s">
        <v>80</v>
      </c>
      <c r="F60" s="34"/>
      <c r="G60" s="34"/>
      <c r="H60" s="34"/>
      <c r="I60" s="34">
        <f t="shared" si="3"/>
        <v>0</v>
      </c>
      <c r="J60" s="34"/>
      <c r="K60" s="34">
        <f t="shared" si="1"/>
        <v>0</v>
      </c>
    </row>
    <row r="61" spans="1:11" ht="11.25">
      <c r="A61" s="48"/>
      <c r="B61" s="49"/>
      <c r="C61" s="49"/>
      <c r="D61" s="35" t="s">
        <v>23</v>
      </c>
      <c r="E61" s="50" t="s">
        <v>81</v>
      </c>
      <c r="F61" s="34"/>
      <c r="G61" s="34"/>
      <c r="H61" s="34"/>
      <c r="I61" s="34">
        <f t="shared" si="3"/>
        <v>0</v>
      </c>
      <c r="J61" s="34"/>
      <c r="K61" s="34">
        <f t="shared" si="1"/>
        <v>0</v>
      </c>
    </row>
    <row r="62" spans="1:19" ht="11.25">
      <c r="A62" s="44" t="s">
        <v>48</v>
      </c>
      <c r="B62" s="45" t="s">
        <v>16</v>
      </c>
      <c r="C62" s="45" t="s">
        <v>36</v>
      </c>
      <c r="D62" s="46"/>
      <c r="E62" s="47" t="s">
        <v>82</v>
      </c>
      <c r="F62" s="43"/>
      <c r="G62" s="43">
        <v>67500</v>
      </c>
      <c r="H62" s="43">
        <v>67485</v>
      </c>
      <c r="I62" s="43">
        <f t="shared" si="3"/>
        <v>15</v>
      </c>
      <c r="J62" s="43">
        <v>67485</v>
      </c>
      <c r="K62" s="43">
        <f t="shared" si="1"/>
        <v>0</v>
      </c>
      <c r="M62" s="56"/>
      <c r="N62" s="41"/>
      <c r="O62" s="41"/>
      <c r="P62" s="41"/>
      <c r="Q62" s="41"/>
      <c r="R62" s="41"/>
      <c r="S62" s="41"/>
    </row>
    <row r="63" spans="1:11" s="58" customFormat="1" ht="12.75">
      <c r="A63" s="44" t="s">
        <v>48</v>
      </c>
      <c r="B63" s="45" t="s">
        <v>16</v>
      </c>
      <c r="C63" s="45" t="s">
        <v>83</v>
      </c>
      <c r="D63" s="46"/>
      <c r="E63" s="47" t="s">
        <v>84</v>
      </c>
      <c r="F63" s="57"/>
      <c r="G63" s="57"/>
      <c r="H63" s="43"/>
      <c r="I63" s="43">
        <f t="shared" si="3"/>
        <v>0</v>
      </c>
      <c r="J63" s="43"/>
      <c r="K63" s="43">
        <f t="shared" si="1"/>
        <v>0</v>
      </c>
    </row>
    <row r="64" spans="1:19" ht="12.75">
      <c r="A64" s="44" t="s">
        <v>48</v>
      </c>
      <c r="B64" s="45" t="s">
        <v>16</v>
      </c>
      <c r="C64" s="45" t="s">
        <v>85</v>
      </c>
      <c r="D64" s="46"/>
      <c r="E64" s="47" t="s">
        <v>86</v>
      </c>
      <c r="F64" s="57">
        <v>840000</v>
      </c>
      <c r="G64" s="57">
        <v>840000</v>
      </c>
      <c r="H64" s="43">
        <v>200000</v>
      </c>
      <c r="I64" s="43">
        <f t="shared" si="3"/>
        <v>640000</v>
      </c>
      <c r="J64" s="43">
        <v>200000</v>
      </c>
      <c r="K64" s="43">
        <f t="shared" si="1"/>
        <v>0</v>
      </c>
      <c r="M64" s="41"/>
      <c r="N64" s="41"/>
      <c r="O64" s="41"/>
      <c r="P64" s="41"/>
      <c r="Q64" s="41"/>
      <c r="R64" s="41"/>
      <c r="S64" s="41"/>
    </row>
    <row r="65" spans="1:11" ht="11.25">
      <c r="A65" s="20" t="s">
        <v>48</v>
      </c>
      <c r="B65" s="21" t="s">
        <v>87</v>
      </c>
      <c r="C65" s="21"/>
      <c r="D65" s="59"/>
      <c r="E65" s="23" t="s">
        <v>88</v>
      </c>
      <c r="F65" s="60"/>
      <c r="G65" s="60"/>
      <c r="H65" s="60"/>
      <c r="I65" s="60">
        <f t="shared" si="3"/>
        <v>0</v>
      </c>
      <c r="J65" s="60"/>
      <c r="K65" s="60">
        <f t="shared" si="1"/>
        <v>0</v>
      </c>
    </row>
    <row r="66" spans="1:11" ht="11.25">
      <c r="A66" s="20" t="s">
        <v>48</v>
      </c>
      <c r="B66" s="21" t="s">
        <v>48</v>
      </c>
      <c r="C66" s="21"/>
      <c r="D66" s="59"/>
      <c r="E66" s="23" t="s">
        <v>89</v>
      </c>
      <c r="F66" s="60"/>
      <c r="G66" s="60"/>
      <c r="H66" s="60"/>
      <c r="I66" s="60">
        <f t="shared" si="3"/>
        <v>0</v>
      </c>
      <c r="J66" s="60"/>
      <c r="K66" s="60">
        <f t="shared" si="1"/>
        <v>0</v>
      </c>
    </row>
    <row r="67" spans="1:11" ht="11.25">
      <c r="A67" s="20" t="s">
        <v>48</v>
      </c>
      <c r="B67" s="21" t="s">
        <v>90</v>
      </c>
      <c r="C67" s="21"/>
      <c r="D67" s="59"/>
      <c r="E67" s="23" t="s">
        <v>91</v>
      </c>
      <c r="F67" s="60"/>
      <c r="G67" s="60"/>
      <c r="H67" s="60"/>
      <c r="I67" s="60">
        <f t="shared" si="3"/>
        <v>0</v>
      </c>
      <c r="J67" s="60"/>
      <c r="K67" s="60">
        <f t="shared" si="1"/>
        <v>0</v>
      </c>
    </row>
    <row r="68" spans="1:11" ht="11.25">
      <c r="A68" s="20" t="s">
        <v>48</v>
      </c>
      <c r="B68" s="21" t="s">
        <v>92</v>
      </c>
      <c r="C68" s="21"/>
      <c r="D68" s="59"/>
      <c r="E68" s="23" t="s">
        <v>93</v>
      </c>
      <c r="F68" s="60"/>
      <c r="G68" s="60"/>
      <c r="H68" s="60"/>
      <c r="I68" s="60">
        <f t="shared" si="3"/>
        <v>0</v>
      </c>
      <c r="J68" s="60"/>
      <c r="K68" s="60">
        <f t="shared" si="1"/>
        <v>0</v>
      </c>
    </row>
    <row r="69" spans="1:11" ht="11.25">
      <c r="A69" s="38" t="s">
        <v>90</v>
      </c>
      <c r="B69" s="16"/>
      <c r="C69" s="16"/>
      <c r="D69" s="17"/>
      <c r="E69" s="39" t="s">
        <v>94</v>
      </c>
      <c r="F69" s="19">
        <f>SUM(F70+F71+F72+F73+F74)</f>
        <v>0</v>
      </c>
      <c r="G69" s="19">
        <f>SUM(G70+G71+G72+G73+G74)</f>
        <v>0</v>
      </c>
      <c r="H69" s="19">
        <f>SUM(H70+H71+H72+H73+H74)</f>
        <v>0</v>
      </c>
      <c r="I69" s="19">
        <f t="shared" si="3"/>
        <v>0</v>
      </c>
      <c r="J69" s="19">
        <f>SUM(J70+J71+J72+J73+J74)</f>
        <v>0</v>
      </c>
      <c r="K69" s="19">
        <f t="shared" si="1"/>
        <v>0</v>
      </c>
    </row>
    <row r="70" spans="1:11" ht="11.25">
      <c r="A70" s="20" t="s">
        <v>90</v>
      </c>
      <c r="B70" s="21" t="s">
        <v>18</v>
      </c>
      <c r="C70" s="21"/>
      <c r="D70" s="22"/>
      <c r="E70" s="23" t="s">
        <v>95</v>
      </c>
      <c r="F70" s="37"/>
      <c r="G70" s="37"/>
      <c r="H70" s="37"/>
      <c r="I70" s="37">
        <f t="shared" si="3"/>
        <v>0</v>
      </c>
      <c r="J70" s="37"/>
      <c r="K70" s="37">
        <f t="shared" si="1"/>
        <v>0</v>
      </c>
    </row>
    <row r="71" spans="1:11" ht="11.25">
      <c r="A71" s="20" t="s">
        <v>90</v>
      </c>
      <c r="B71" s="21" t="s">
        <v>41</v>
      </c>
      <c r="C71" s="21"/>
      <c r="D71" s="22"/>
      <c r="E71" s="23" t="s">
        <v>96</v>
      </c>
      <c r="F71" s="37"/>
      <c r="G71" s="37"/>
      <c r="H71" s="37"/>
      <c r="I71" s="37">
        <f t="shared" si="3"/>
        <v>0</v>
      </c>
      <c r="J71" s="37"/>
      <c r="K71" s="37">
        <f t="shared" si="1"/>
        <v>0</v>
      </c>
    </row>
    <row r="72" spans="1:11" ht="11.25">
      <c r="A72" s="20" t="s">
        <v>90</v>
      </c>
      <c r="B72" s="21" t="s">
        <v>16</v>
      </c>
      <c r="C72" s="21"/>
      <c r="D72" s="22"/>
      <c r="E72" s="23" t="s">
        <v>97</v>
      </c>
      <c r="F72" s="37"/>
      <c r="G72" s="37"/>
      <c r="H72" s="37"/>
      <c r="I72" s="37">
        <f t="shared" si="3"/>
        <v>0</v>
      </c>
      <c r="J72" s="37"/>
      <c r="K72" s="37">
        <f t="shared" si="1"/>
        <v>0</v>
      </c>
    </row>
    <row r="73" spans="1:11" ht="11.25">
      <c r="A73" s="20" t="s">
        <v>90</v>
      </c>
      <c r="B73" s="21" t="s">
        <v>87</v>
      </c>
      <c r="C73" s="21"/>
      <c r="D73" s="22"/>
      <c r="E73" s="23" t="s">
        <v>98</v>
      </c>
      <c r="F73" s="37"/>
      <c r="G73" s="37"/>
      <c r="H73" s="37"/>
      <c r="I73" s="37">
        <f t="shared" si="3"/>
        <v>0</v>
      </c>
      <c r="J73" s="37"/>
      <c r="K73" s="37">
        <f aca="true" t="shared" si="4" ref="K73:K136">+H73-J73</f>
        <v>0</v>
      </c>
    </row>
    <row r="74" spans="1:11" ht="11.25">
      <c r="A74" s="20" t="s">
        <v>90</v>
      </c>
      <c r="B74" s="21" t="s">
        <v>46</v>
      </c>
      <c r="C74" s="21"/>
      <c r="D74" s="22"/>
      <c r="E74" s="23" t="s">
        <v>99</v>
      </c>
      <c r="F74" s="37"/>
      <c r="G74" s="37"/>
      <c r="H74" s="37"/>
      <c r="I74" s="37">
        <f t="shared" si="3"/>
        <v>0</v>
      </c>
      <c r="J74" s="37"/>
      <c r="K74" s="37">
        <f t="shared" si="4"/>
        <v>0</v>
      </c>
    </row>
    <row r="75" spans="1:11" ht="11.25">
      <c r="A75" s="38" t="s">
        <v>92</v>
      </c>
      <c r="B75" s="16"/>
      <c r="C75" s="16"/>
      <c r="D75" s="17"/>
      <c r="E75" s="39" t="s">
        <v>100</v>
      </c>
      <c r="F75" s="19">
        <f>SUM(F76+F77)</f>
        <v>0</v>
      </c>
      <c r="G75" s="19">
        <f>SUM(G76+G77)</f>
        <v>0</v>
      </c>
      <c r="H75" s="19">
        <f>SUM(H76+H77)</f>
        <v>0</v>
      </c>
      <c r="I75" s="19">
        <f t="shared" si="3"/>
        <v>0</v>
      </c>
      <c r="J75" s="19">
        <f>SUM(J76+J77)</f>
        <v>0</v>
      </c>
      <c r="K75" s="19">
        <f t="shared" si="4"/>
        <v>0</v>
      </c>
    </row>
    <row r="76" spans="1:11" ht="11.25">
      <c r="A76" s="20" t="s">
        <v>92</v>
      </c>
      <c r="B76" s="21" t="s">
        <v>18</v>
      </c>
      <c r="C76" s="21"/>
      <c r="D76" s="22"/>
      <c r="E76" s="23" t="s">
        <v>101</v>
      </c>
      <c r="F76" s="37"/>
      <c r="G76" s="37"/>
      <c r="H76" s="37"/>
      <c r="I76" s="37">
        <f t="shared" si="3"/>
        <v>0</v>
      </c>
      <c r="J76" s="37"/>
      <c r="K76" s="37">
        <f t="shared" si="4"/>
        <v>0</v>
      </c>
    </row>
    <row r="77" spans="1:11" ht="11.25">
      <c r="A77" s="20" t="s">
        <v>92</v>
      </c>
      <c r="B77" s="21" t="s">
        <v>41</v>
      </c>
      <c r="C77" s="21"/>
      <c r="D77" s="22"/>
      <c r="E77" s="23" t="s">
        <v>102</v>
      </c>
      <c r="F77" s="37"/>
      <c r="G77" s="37"/>
      <c r="H77" s="37"/>
      <c r="I77" s="37">
        <f t="shared" si="3"/>
        <v>0</v>
      </c>
      <c r="J77" s="37"/>
      <c r="K77" s="37">
        <f t="shared" si="4"/>
        <v>0</v>
      </c>
    </row>
    <row r="78" spans="1:19" ht="12.75">
      <c r="A78" s="38" t="s">
        <v>103</v>
      </c>
      <c r="B78" s="16"/>
      <c r="C78" s="16"/>
      <c r="D78" s="17"/>
      <c r="E78" s="39" t="s">
        <v>104</v>
      </c>
      <c r="F78" s="40">
        <f>SUM(F79+F82+F91+F97+F101)</f>
        <v>223000</v>
      </c>
      <c r="G78" s="40">
        <f>SUM(G79+G82+G91+G97+G101)</f>
        <v>264500</v>
      </c>
      <c r="H78" s="19">
        <f>SUM(H79+H82+H91+H97+H101)</f>
        <v>132537</v>
      </c>
      <c r="I78" s="19">
        <f t="shared" si="3"/>
        <v>131963</v>
      </c>
      <c r="J78" s="19">
        <f>SUM(J79+J82+J91+J97+J101)</f>
        <v>132537</v>
      </c>
      <c r="K78" s="19">
        <f>SUM(K79+K82+K91+K97+K101)</f>
        <v>0</v>
      </c>
      <c r="M78" s="41"/>
      <c r="N78" s="41"/>
      <c r="O78" s="41"/>
      <c r="P78" s="41"/>
      <c r="Q78" s="41"/>
      <c r="R78" s="41"/>
      <c r="S78" s="41"/>
    </row>
    <row r="79" spans="1:19" ht="12.75">
      <c r="A79" s="20" t="s">
        <v>103</v>
      </c>
      <c r="B79" s="21" t="s">
        <v>18</v>
      </c>
      <c r="C79" s="21"/>
      <c r="D79" s="22"/>
      <c r="E79" s="36" t="s">
        <v>105</v>
      </c>
      <c r="F79" s="42">
        <f>SUM(F80+F81)</f>
        <v>200000</v>
      </c>
      <c r="G79" s="42">
        <f>SUM(G80+G81)</f>
        <v>200000</v>
      </c>
      <c r="H79" s="24">
        <f>SUM(H80+H81)</f>
        <v>78491</v>
      </c>
      <c r="I79" s="24">
        <f t="shared" si="3"/>
        <v>121509</v>
      </c>
      <c r="J79" s="24">
        <f>SUM(J80+J81)</f>
        <v>78491</v>
      </c>
      <c r="K79" s="24">
        <f>SUM(K80+K81)</f>
        <v>0</v>
      </c>
      <c r="M79" s="41"/>
      <c r="N79" s="41"/>
      <c r="O79" s="41"/>
      <c r="P79" s="41"/>
      <c r="Q79" s="41"/>
      <c r="R79" s="41"/>
      <c r="S79" s="41"/>
    </row>
    <row r="80" spans="1:19" ht="12.75">
      <c r="A80" s="25" t="s">
        <v>103</v>
      </c>
      <c r="B80" s="26" t="s">
        <v>18</v>
      </c>
      <c r="C80" s="26" t="s">
        <v>20</v>
      </c>
      <c r="D80" s="27"/>
      <c r="E80" s="28" t="s">
        <v>106</v>
      </c>
      <c r="F80" s="61">
        <v>8000</v>
      </c>
      <c r="G80" s="61">
        <v>8000</v>
      </c>
      <c r="H80" s="43">
        <v>3930</v>
      </c>
      <c r="I80" s="43">
        <f t="shared" si="3"/>
        <v>4070</v>
      </c>
      <c r="J80" s="43">
        <v>3930</v>
      </c>
      <c r="K80" s="43">
        <f t="shared" si="4"/>
        <v>0</v>
      </c>
      <c r="M80" s="62"/>
      <c r="N80" s="41"/>
      <c r="O80" s="41"/>
      <c r="P80" s="62"/>
      <c r="Q80" s="41"/>
      <c r="R80" s="41"/>
      <c r="S80" s="41"/>
    </row>
    <row r="81" spans="1:19" ht="12.75">
      <c r="A81" s="25" t="s">
        <v>103</v>
      </c>
      <c r="B81" s="26" t="s">
        <v>18</v>
      </c>
      <c r="C81" s="26" t="s">
        <v>23</v>
      </c>
      <c r="D81" s="27"/>
      <c r="E81" s="28" t="s">
        <v>107</v>
      </c>
      <c r="F81" s="61">
        <v>192000</v>
      </c>
      <c r="G81" s="61">
        <v>192000</v>
      </c>
      <c r="H81" s="43">
        <v>74561</v>
      </c>
      <c r="I81" s="43">
        <f t="shared" si="3"/>
        <v>117439</v>
      </c>
      <c r="J81" s="43">
        <v>74561</v>
      </c>
      <c r="K81" s="43">
        <f t="shared" si="4"/>
        <v>0</v>
      </c>
      <c r="M81" s="41"/>
      <c r="N81" s="56"/>
      <c r="O81" s="41"/>
      <c r="P81" s="62"/>
      <c r="Q81" s="41"/>
      <c r="R81" s="41"/>
      <c r="S81" s="41"/>
    </row>
    <row r="82" spans="1:11" ht="11.25">
      <c r="A82" s="20" t="s">
        <v>103</v>
      </c>
      <c r="B82" s="21" t="s">
        <v>41</v>
      </c>
      <c r="C82" s="21"/>
      <c r="D82" s="22"/>
      <c r="E82" s="23" t="s">
        <v>108</v>
      </c>
      <c r="F82" s="24">
        <f>SUM(F83+F84+F85+F86+F87+F88+F89+F90)</f>
        <v>0</v>
      </c>
      <c r="G82" s="24">
        <f>SUM(G83+G84+G85+G86+G87+G88+G89+G90)</f>
        <v>0</v>
      </c>
      <c r="H82" s="24">
        <f>SUM(H83+H84+H85+H86+H87+H88+H89+H90)</f>
        <v>0</v>
      </c>
      <c r="I82" s="24">
        <f t="shared" si="3"/>
        <v>0</v>
      </c>
      <c r="J82" s="24">
        <f>SUM(J83+J84+J85+J86+J87+J88+J89+J90)</f>
        <v>0</v>
      </c>
      <c r="K82" s="24">
        <f t="shared" si="4"/>
        <v>0</v>
      </c>
    </row>
    <row r="83" spans="1:11" ht="11.25">
      <c r="A83" s="25" t="s">
        <v>103</v>
      </c>
      <c r="B83" s="26" t="s">
        <v>41</v>
      </c>
      <c r="C83" s="26" t="s">
        <v>20</v>
      </c>
      <c r="D83" s="27"/>
      <c r="E83" s="28" t="s">
        <v>109</v>
      </c>
      <c r="F83" s="34"/>
      <c r="G83" s="34"/>
      <c r="H83" s="34"/>
      <c r="I83" s="34">
        <f t="shared" si="3"/>
        <v>0</v>
      </c>
      <c r="J83" s="34"/>
      <c r="K83" s="34">
        <f t="shared" si="4"/>
        <v>0</v>
      </c>
    </row>
    <row r="84" spans="1:11" ht="11.25">
      <c r="A84" s="25" t="s">
        <v>103</v>
      </c>
      <c r="B84" s="26" t="s">
        <v>41</v>
      </c>
      <c r="C84" s="26" t="s">
        <v>23</v>
      </c>
      <c r="D84" s="27"/>
      <c r="E84" s="28" t="s">
        <v>110</v>
      </c>
      <c r="F84" s="34"/>
      <c r="G84" s="34"/>
      <c r="H84" s="34"/>
      <c r="I84" s="34">
        <f t="shared" si="3"/>
        <v>0</v>
      </c>
      <c r="J84" s="34"/>
      <c r="K84" s="34">
        <f t="shared" si="4"/>
        <v>0</v>
      </c>
    </row>
    <row r="85" spans="1:11" ht="11.25">
      <c r="A85" s="25" t="s">
        <v>103</v>
      </c>
      <c r="B85" s="26" t="s">
        <v>41</v>
      </c>
      <c r="C85" s="26" t="s">
        <v>28</v>
      </c>
      <c r="D85" s="27"/>
      <c r="E85" s="28" t="s">
        <v>111</v>
      </c>
      <c r="F85" s="34"/>
      <c r="G85" s="34"/>
      <c r="H85" s="34"/>
      <c r="I85" s="34">
        <f t="shared" si="3"/>
        <v>0</v>
      </c>
      <c r="J85" s="34"/>
      <c r="K85" s="34">
        <f t="shared" si="4"/>
        <v>0</v>
      </c>
    </row>
    <row r="86" spans="1:11" ht="11.25">
      <c r="A86" s="44" t="s">
        <v>103</v>
      </c>
      <c r="B86" s="45" t="s">
        <v>41</v>
      </c>
      <c r="C86" s="45" t="s">
        <v>34</v>
      </c>
      <c r="D86" s="46"/>
      <c r="E86" s="47" t="s">
        <v>112</v>
      </c>
      <c r="F86" s="34"/>
      <c r="G86" s="34"/>
      <c r="H86" s="34"/>
      <c r="I86" s="34">
        <f t="shared" si="3"/>
        <v>0</v>
      </c>
      <c r="J86" s="34"/>
      <c r="K86" s="34">
        <f t="shared" si="4"/>
        <v>0</v>
      </c>
    </row>
    <row r="87" spans="1:11" ht="11.25">
      <c r="A87" s="25" t="s">
        <v>103</v>
      </c>
      <c r="B87" s="26" t="s">
        <v>41</v>
      </c>
      <c r="C87" s="26" t="s">
        <v>63</v>
      </c>
      <c r="D87" s="27"/>
      <c r="E87" s="47" t="s">
        <v>113</v>
      </c>
      <c r="F87" s="34"/>
      <c r="G87" s="34"/>
      <c r="H87" s="34"/>
      <c r="I87" s="34">
        <f t="shared" si="3"/>
        <v>0</v>
      </c>
      <c r="J87" s="34"/>
      <c r="K87" s="34">
        <f t="shared" si="4"/>
        <v>0</v>
      </c>
    </row>
    <row r="88" spans="1:11" ht="11.25">
      <c r="A88" s="25" t="s">
        <v>103</v>
      </c>
      <c r="B88" s="26" t="s">
        <v>41</v>
      </c>
      <c r="C88" s="26" t="s">
        <v>66</v>
      </c>
      <c r="D88" s="27"/>
      <c r="E88" s="47" t="s">
        <v>114</v>
      </c>
      <c r="F88" s="34"/>
      <c r="G88" s="34"/>
      <c r="H88" s="34"/>
      <c r="I88" s="34">
        <f t="shared" si="3"/>
        <v>0</v>
      </c>
      <c r="J88" s="34"/>
      <c r="K88" s="34">
        <f t="shared" si="4"/>
        <v>0</v>
      </c>
    </row>
    <row r="89" spans="1:11" ht="11.25">
      <c r="A89" s="25" t="s">
        <v>103</v>
      </c>
      <c r="B89" s="26" t="s">
        <v>41</v>
      </c>
      <c r="C89" s="26" t="s">
        <v>71</v>
      </c>
      <c r="D89" s="27"/>
      <c r="E89" s="47" t="s">
        <v>115</v>
      </c>
      <c r="F89" s="34"/>
      <c r="G89" s="34"/>
      <c r="H89" s="34"/>
      <c r="I89" s="34">
        <f t="shared" si="3"/>
        <v>0</v>
      </c>
      <c r="J89" s="34"/>
      <c r="K89" s="34">
        <f t="shared" si="4"/>
        <v>0</v>
      </c>
    </row>
    <row r="90" spans="1:11" ht="11.25">
      <c r="A90" s="25" t="s">
        <v>103</v>
      </c>
      <c r="B90" s="26" t="s">
        <v>41</v>
      </c>
      <c r="C90" s="26" t="s">
        <v>78</v>
      </c>
      <c r="D90" s="27"/>
      <c r="E90" s="28" t="s">
        <v>116</v>
      </c>
      <c r="F90" s="34"/>
      <c r="G90" s="34"/>
      <c r="H90" s="34"/>
      <c r="I90" s="34">
        <f t="shared" si="3"/>
        <v>0</v>
      </c>
      <c r="J90" s="34"/>
      <c r="K90" s="34">
        <f t="shared" si="4"/>
        <v>0</v>
      </c>
    </row>
    <row r="91" spans="1:11" ht="22.5">
      <c r="A91" s="20" t="s">
        <v>103</v>
      </c>
      <c r="B91" s="21" t="s">
        <v>16</v>
      </c>
      <c r="C91" s="21"/>
      <c r="D91" s="22"/>
      <c r="E91" s="36" t="s">
        <v>117</v>
      </c>
      <c r="F91" s="63">
        <f>SUM(F92+F93+F94)</f>
        <v>0</v>
      </c>
      <c r="G91" s="63">
        <f>SUM(G92+G93+G94)</f>
        <v>0</v>
      </c>
      <c r="H91" s="63">
        <f>SUM(H92+H93+H94)</f>
        <v>0</v>
      </c>
      <c r="I91" s="63">
        <f t="shared" si="3"/>
        <v>0</v>
      </c>
      <c r="J91" s="63">
        <f>SUM(J92+J93+J94)</f>
        <v>0</v>
      </c>
      <c r="K91" s="63">
        <f t="shared" si="4"/>
        <v>0</v>
      </c>
    </row>
    <row r="92" spans="1:11" ht="11.25">
      <c r="A92" s="25" t="s">
        <v>103</v>
      </c>
      <c r="B92" s="26" t="s">
        <v>16</v>
      </c>
      <c r="C92" s="26" t="s">
        <v>20</v>
      </c>
      <c r="D92" s="27"/>
      <c r="E92" s="28" t="s">
        <v>118</v>
      </c>
      <c r="F92" s="34"/>
      <c r="G92" s="34"/>
      <c r="H92" s="34"/>
      <c r="I92" s="34">
        <f t="shared" si="3"/>
        <v>0</v>
      </c>
      <c r="J92" s="34"/>
      <c r="K92" s="34">
        <f t="shared" si="4"/>
        <v>0</v>
      </c>
    </row>
    <row r="93" spans="1:11" s="64" customFormat="1" ht="11.25">
      <c r="A93" s="25" t="s">
        <v>103</v>
      </c>
      <c r="B93" s="26" t="s">
        <v>16</v>
      </c>
      <c r="C93" s="26" t="s">
        <v>23</v>
      </c>
      <c r="D93" s="27"/>
      <c r="E93" s="28" t="s">
        <v>119</v>
      </c>
      <c r="F93" s="34"/>
      <c r="G93" s="34"/>
      <c r="H93" s="34"/>
      <c r="I93" s="34">
        <f t="shared" si="3"/>
        <v>0</v>
      </c>
      <c r="J93" s="34"/>
      <c r="K93" s="34">
        <f t="shared" si="4"/>
        <v>0</v>
      </c>
    </row>
    <row r="94" spans="1:11" ht="11.25">
      <c r="A94" s="25" t="s">
        <v>103</v>
      </c>
      <c r="B94" s="26" t="s">
        <v>16</v>
      </c>
      <c r="C94" s="26" t="s">
        <v>28</v>
      </c>
      <c r="D94" s="27"/>
      <c r="E94" s="65" t="s">
        <v>120</v>
      </c>
      <c r="F94" s="66">
        <f>+F95+F96</f>
        <v>0</v>
      </c>
      <c r="G94" s="66">
        <f>+G95+G96</f>
        <v>0</v>
      </c>
      <c r="H94" s="66">
        <f>+H95+H96</f>
        <v>0</v>
      </c>
      <c r="I94" s="66">
        <f t="shared" si="3"/>
        <v>0</v>
      </c>
      <c r="J94" s="66">
        <f>+J95+J96</f>
        <v>0</v>
      </c>
      <c r="K94" s="66">
        <f t="shared" si="4"/>
        <v>0</v>
      </c>
    </row>
    <row r="95" spans="1:11" ht="11.25">
      <c r="A95" s="25" t="s">
        <v>103</v>
      </c>
      <c r="B95" s="26" t="s">
        <v>16</v>
      </c>
      <c r="C95" s="26" t="s">
        <v>28</v>
      </c>
      <c r="D95" s="32" t="s">
        <v>20</v>
      </c>
      <c r="E95" s="54" t="s">
        <v>120</v>
      </c>
      <c r="F95" s="34"/>
      <c r="G95" s="34"/>
      <c r="H95" s="34"/>
      <c r="I95" s="34">
        <f t="shared" si="3"/>
        <v>0</v>
      </c>
      <c r="J95" s="34"/>
      <c r="K95" s="34">
        <f t="shared" si="4"/>
        <v>0</v>
      </c>
    </row>
    <row r="96" spans="1:11" ht="11.25">
      <c r="A96" s="25" t="s">
        <v>103</v>
      </c>
      <c r="B96" s="26" t="s">
        <v>16</v>
      </c>
      <c r="C96" s="26" t="s">
        <v>28</v>
      </c>
      <c r="D96" s="32" t="s">
        <v>23</v>
      </c>
      <c r="E96" s="54" t="s">
        <v>121</v>
      </c>
      <c r="F96" s="34"/>
      <c r="G96" s="34"/>
      <c r="H96" s="34"/>
      <c r="I96" s="34">
        <f t="shared" si="3"/>
        <v>0</v>
      </c>
      <c r="J96" s="34"/>
      <c r="K96" s="34">
        <f t="shared" si="4"/>
        <v>0</v>
      </c>
    </row>
    <row r="97" spans="1:11" ht="11.25">
      <c r="A97" s="20" t="s">
        <v>103</v>
      </c>
      <c r="B97" s="21" t="s">
        <v>87</v>
      </c>
      <c r="C97" s="21"/>
      <c r="D97" s="22"/>
      <c r="E97" s="23" t="s">
        <v>122</v>
      </c>
      <c r="F97" s="24">
        <f>SUM(F98:F100)</f>
        <v>0</v>
      </c>
      <c r="G97" s="24">
        <f>SUM(G98:G100)</f>
        <v>0</v>
      </c>
      <c r="H97" s="24">
        <f>SUM(H98:H100)</f>
        <v>0</v>
      </c>
      <c r="I97" s="24">
        <f t="shared" si="3"/>
        <v>0</v>
      </c>
      <c r="J97" s="24">
        <f>SUM(J98:J100)</f>
        <v>0</v>
      </c>
      <c r="K97" s="24">
        <f t="shared" si="4"/>
        <v>0</v>
      </c>
    </row>
    <row r="98" spans="1:11" ht="11.25">
      <c r="A98" s="45" t="s">
        <v>103</v>
      </c>
      <c r="B98" s="45" t="s">
        <v>87</v>
      </c>
      <c r="C98" s="45" t="s">
        <v>20</v>
      </c>
      <c r="D98" s="46"/>
      <c r="E98" s="47" t="s">
        <v>123</v>
      </c>
      <c r="F98" s="34"/>
      <c r="G98" s="34"/>
      <c r="H98" s="34"/>
      <c r="I98" s="34">
        <f t="shared" si="3"/>
        <v>0</v>
      </c>
      <c r="J98" s="34"/>
      <c r="K98" s="34">
        <f t="shared" si="4"/>
        <v>0</v>
      </c>
    </row>
    <row r="99" spans="1:11" ht="11.25">
      <c r="A99" s="45" t="s">
        <v>103</v>
      </c>
      <c r="B99" s="45" t="s">
        <v>87</v>
      </c>
      <c r="C99" s="45" t="s">
        <v>28</v>
      </c>
      <c r="D99" s="46"/>
      <c r="E99" s="47" t="s">
        <v>124</v>
      </c>
      <c r="F99" s="34"/>
      <c r="G99" s="34"/>
      <c r="H99" s="34"/>
      <c r="I99" s="34">
        <f t="shared" si="3"/>
        <v>0</v>
      </c>
      <c r="J99" s="34"/>
      <c r="K99" s="34">
        <f t="shared" si="4"/>
        <v>0</v>
      </c>
    </row>
    <row r="100" spans="1:11" ht="11.25">
      <c r="A100" s="45" t="s">
        <v>103</v>
      </c>
      <c r="B100" s="45" t="s">
        <v>87</v>
      </c>
      <c r="C100" s="45" t="s">
        <v>36</v>
      </c>
      <c r="D100" s="46"/>
      <c r="E100" s="47" t="s">
        <v>125</v>
      </c>
      <c r="F100" s="34"/>
      <c r="G100" s="34"/>
      <c r="H100" s="34"/>
      <c r="I100" s="34">
        <f aca="true" t="shared" si="5" ref="I100:I155">+G100-H100</f>
        <v>0</v>
      </c>
      <c r="J100" s="34"/>
      <c r="K100" s="34">
        <f t="shared" si="4"/>
        <v>0</v>
      </c>
    </row>
    <row r="101" spans="1:19" ht="11.25">
      <c r="A101" s="20" t="s">
        <v>103</v>
      </c>
      <c r="B101" s="21" t="s">
        <v>46</v>
      </c>
      <c r="C101" s="21"/>
      <c r="D101" s="22"/>
      <c r="E101" s="23" t="s">
        <v>126</v>
      </c>
      <c r="F101" s="24">
        <f>SUM(F102+F103)</f>
        <v>23000</v>
      </c>
      <c r="G101" s="24">
        <f>SUM(G102+G103)</f>
        <v>64500</v>
      </c>
      <c r="H101" s="24">
        <f>SUM(H102+H103)</f>
        <v>54046</v>
      </c>
      <c r="I101" s="24">
        <f t="shared" si="5"/>
        <v>10454</v>
      </c>
      <c r="J101" s="24">
        <f>SUM(J102+J103)</f>
        <v>54046</v>
      </c>
      <c r="K101" s="24">
        <f>SUM(K102+K103)</f>
        <v>0</v>
      </c>
      <c r="M101" s="41"/>
      <c r="N101" s="41"/>
      <c r="O101" s="41"/>
      <c r="P101" s="41"/>
      <c r="Q101" s="41"/>
      <c r="R101" s="41"/>
      <c r="S101" s="41"/>
    </row>
    <row r="102" spans="1:11" ht="11.25">
      <c r="A102" s="25" t="s">
        <v>103</v>
      </c>
      <c r="B102" s="26" t="s">
        <v>46</v>
      </c>
      <c r="C102" s="26" t="s">
        <v>20</v>
      </c>
      <c r="D102" s="27"/>
      <c r="E102" s="28" t="s">
        <v>127</v>
      </c>
      <c r="F102" s="43">
        <v>23000</v>
      </c>
      <c r="G102" s="43">
        <v>23000</v>
      </c>
      <c r="H102" s="43">
        <v>12568</v>
      </c>
      <c r="I102" s="43">
        <f t="shared" si="5"/>
        <v>10432</v>
      </c>
      <c r="J102" s="43">
        <v>12568</v>
      </c>
      <c r="K102" s="43">
        <f t="shared" si="4"/>
        <v>0</v>
      </c>
    </row>
    <row r="103" spans="1:19" ht="11.25">
      <c r="A103" s="25" t="s">
        <v>103</v>
      </c>
      <c r="B103" s="26" t="s">
        <v>46</v>
      </c>
      <c r="C103" s="26" t="s">
        <v>36</v>
      </c>
      <c r="D103" s="27"/>
      <c r="E103" s="28" t="s">
        <v>37</v>
      </c>
      <c r="F103" s="43">
        <v>0</v>
      </c>
      <c r="G103" s="43">
        <v>41500</v>
      </c>
      <c r="H103" s="43">
        <v>41478</v>
      </c>
      <c r="I103" s="43">
        <f t="shared" si="5"/>
        <v>22</v>
      </c>
      <c r="J103" s="43">
        <v>41478</v>
      </c>
      <c r="K103" s="43">
        <f t="shared" si="4"/>
        <v>0</v>
      </c>
      <c r="M103" s="41"/>
      <c r="N103" s="41"/>
      <c r="O103" s="41"/>
      <c r="P103" s="56"/>
      <c r="Q103" s="41"/>
      <c r="R103" s="41"/>
      <c r="S103" s="41"/>
    </row>
    <row r="104" spans="1:11" ht="11.25">
      <c r="A104" s="38" t="s">
        <v>128</v>
      </c>
      <c r="B104" s="16"/>
      <c r="C104" s="16"/>
      <c r="D104" s="17"/>
      <c r="E104" s="39" t="s">
        <v>129</v>
      </c>
      <c r="F104" s="19">
        <f>SUM(F105+F106+F107+F108+F109+F110+F111+F112)</f>
        <v>0</v>
      </c>
      <c r="G104" s="19">
        <f>SUM(G105+G106+G107+G108+G109+G110+G111+G112)</f>
        <v>0</v>
      </c>
      <c r="H104" s="19">
        <f>SUM(H105+H106+H107+H108+H109+H110+H111+H112)</f>
        <v>0</v>
      </c>
      <c r="I104" s="19">
        <f t="shared" si="5"/>
        <v>0</v>
      </c>
      <c r="J104" s="19">
        <f>SUM(J105+J106+J107+J108+J109+J110+J111+J112)</f>
        <v>0</v>
      </c>
      <c r="K104" s="19">
        <f t="shared" si="4"/>
        <v>0</v>
      </c>
    </row>
    <row r="105" spans="1:11" ht="11.25">
      <c r="A105" s="20" t="s">
        <v>128</v>
      </c>
      <c r="B105" s="21" t="s">
        <v>18</v>
      </c>
      <c r="C105" s="21"/>
      <c r="D105" s="22"/>
      <c r="E105" s="23" t="s">
        <v>130</v>
      </c>
      <c r="F105" s="37"/>
      <c r="G105" s="37"/>
      <c r="H105" s="37"/>
      <c r="I105" s="37">
        <f t="shared" si="5"/>
        <v>0</v>
      </c>
      <c r="J105" s="37"/>
      <c r="K105" s="37">
        <f t="shared" si="4"/>
        <v>0</v>
      </c>
    </row>
    <row r="106" spans="1:11" ht="11.25">
      <c r="A106" s="20" t="s">
        <v>128</v>
      </c>
      <c r="B106" s="21" t="s">
        <v>41</v>
      </c>
      <c r="C106" s="21"/>
      <c r="D106" s="22"/>
      <c r="E106" s="23" t="s">
        <v>131</v>
      </c>
      <c r="F106" s="37"/>
      <c r="G106" s="37"/>
      <c r="H106" s="37"/>
      <c r="I106" s="37">
        <f t="shared" si="5"/>
        <v>0</v>
      </c>
      <c r="J106" s="37"/>
      <c r="K106" s="37">
        <f t="shared" si="4"/>
        <v>0</v>
      </c>
    </row>
    <row r="107" spans="1:11" ht="11.25">
      <c r="A107" s="20" t="s">
        <v>128</v>
      </c>
      <c r="B107" s="21" t="s">
        <v>16</v>
      </c>
      <c r="C107" s="21"/>
      <c r="D107" s="22"/>
      <c r="E107" s="23" t="s">
        <v>132</v>
      </c>
      <c r="F107" s="37"/>
      <c r="G107" s="37"/>
      <c r="H107" s="37"/>
      <c r="I107" s="37">
        <f t="shared" si="5"/>
        <v>0</v>
      </c>
      <c r="J107" s="37"/>
      <c r="K107" s="37">
        <f t="shared" si="4"/>
        <v>0</v>
      </c>
    </row>
    <row r="108" spans="1:11" ht="11.25">
      <c r="A108" s="20" t="s">
        <v>128</v>
      </c>
      <c r="B108" s="21" t="s">
        <v>87</v>
      </c>
      <c r="C108" s="21"/>
      <c r="D108" s="22"/>
      <c r="E108" s="23" t="s">
        <v>133</v>
      </c>
      <c r="F108" s="37"/>
      <c r="G108" s="37"/>
      <c r="H108" s="37"/>
      <c r="I108" s="37">
        <f t="shared" si="5"/>
        <v>0</v>
      </c>
      <c r="J108" s="37"/>
      <c r="K108" s="37">
        <f t="shared" si="4"/>
        <v>0</v>
      </c>
    </row>
    <row r="109" spans="1:11" ht="11.25">
      <c r="A109" s="20" t="s">
        <v>128</v>
      </c>
      <c r="B109" s="21" t="s">
        <v>48</v>
      </c>
      <c r="C109" s="21"/>
      <c r="D109" s="22"/>
      <c r="E109" s="23" t="s">
        <v>134</v>
      </c>
      <c r="F109" s="37"/>
      <c r="G109" s="37"/>
      <c r="H109" s="37"/>
      <c r="I109" s="37">
        <f t="shared" si="5"/>
        <v>0</v>
      </c>
      <c r="J109" s="37"/>
      <c r="K109" s="37">
        <f t="shared" si="4"/>
        <v>0</v>
      </c>
    </row>
    <row r="110" spans="1:11" ht="11.25">
      <c r="A110" s="20" t="s">
        <v>128</v>
      </c>
      <c r="B110" s="21" t="s">
        <v>90</v>
      </c>
      <c r="C110" s="21"/>
      <c r="D110" s="22"/>
      <c r="E110" s="23" t="s">
        <v>135</v>
      </c>
      <c r="F110" s="37"/>
      <c r="G110" s="37"/>
      <c r="H110" s="37"/>
      <c r="I110" s="37">
        <f t="shared" si="5"/>
        <v>0</v>
      </c>
      <c r="J110" s="37"/>
      <c r="K110" s="37">
        <f t="shared" si="4"/>
        <v>0</v>
      </c>
    </row>
    <row r="111" spans="1:11" ht="11.25">
      <c r="A111" s="20" t="s">
        <v>128</v>
      </c>
      <c r="B111" s="21" t="s">
        <v>92</v>
      </c>
      <c r="C111" s="21"/>
      <c r="D111" s="22"/>
      <c r="E111" s="23" t="s">
        <v>136</v>
      </c>
      <c r="F111" s="37"/>
      <c r="G111" s="37"/>
      <c r="H111" s="37"/>
      <c r="I111" s="37">
        <f t="shared" si="5"/>
        <v>0</v>
      </c>
      <c r="J111" s="37"/>
      <c r="K111" s="37">
        <f t="shared" si="4"/>
        <v>0</v>
      </c>
    </row>
    <row r="112" spans="1:11" ht="11.25">
      <c r="A112" s="20" t="s">
        <v>128</v>
      </c>
      <c r="B112" s="21" t="s">
        <v>46</v>
      </c>
      <c r="C112" s="21"/>
      <c r="D112" s="22"/>
      <c r="E112" s="23" t="s">
        <v>137</v>
      </c>
      <c r="F112" s="37"/>
      <c r="G112" s="37"/>
      <c r="H112" s="37"/>
      <c r="I112" s="37">
        <f t="shared" si="5"/>
        <v>0</v>
      </c>
      <c r="J112" s="37"/>
      <c r="K112" s="37">
        <f t="shared" si="4"/>
        <v>0</v>
      </c>
    </row>
    <row r="113" spans="1:11" ht="11.25">
      <c r="A113" s="38" t="s">
        <v>138</v>
      </c>
      <c r="B113" s="16"/>
      <c r="C113" s="16"/>
      <c r="D113" s="17"/>
      <c r="E113" s="39" t="s">
        <v>139</v>
      </c>
      <c r="F113" s="19">
        <f>SUM(F114+F119+F120)</f>
        <v>0</v>
      </c>
      <c r="G113" s="19">
        <f>SUM(G114+G119+G120)</f>
        <v>200000</v>
      </c>
      <c r="H113" s="19">
        <f>SUM(H114+H119+H120)</f>
        <v>0</v>
      </c>
      <c r="I113" s="19">
        <f t="shared" si="5"/>
        <v>200000</v>
      </c>
      <c r="J113" s="19">
        <f>SUM(J114+J119+J120)</f>
        <v>0</v>
      </c>
      <c r="K113" s="19">
        <f t="shared" si="4"/>
        <v>0</v>
      </c>
    </row>
    <row r="114" spans="1:11" ht="11.25">
      <c r="A114" s="20" t="s">
        <v>138</v>
      </c>
      <c r="B114" s="21" t="s">
        <v>18</v>
      </c>
      <c r="C114" s="21"/>
      <c r="D114" s="22"/>
      <c r="E114" s="23" t="s">
        <v>140</v>
      </c>
      <c r="F114" s="24">
        <f>SUM(F115+F116+F117+F118)</f>
        <v>0</v>
      </c>
      <c r="G114" s="24">
        <f>SUM(G115+G116+G117+G118)</f>
        <v>200000</v>
      </c>
      <c r="H114" s="24">
        <f>SUM(H115+H116+H117+H118)</f>
        <v>0</v>
      </c>
      <c r="I114" s="24">
        <f t="shared" si="5"/>
        <v>200000</v>
      </c>
      <c r="J114" s="24">
        <f>SUM(J115+J116+J117+J118)</f>
        <v>0</v>
      </c>
      <c r="K114" s="24">
        <f t="shared" si="4"/>
        <v>0</v>
      </c>
    </row>
    <row r="115" spans="1:11" ht="11.25">
      <c r="A115" s="25" t="s">
        <v>138</v>
      </c>
      <c r="B115" s="26" t="s">
        <v>18</v>
      </c>
      <c r="C115" s="26" t="s">
        <v>20</v>
      </c>
      <c r="D115" s="27"/>
      <c r="E115" s="28" t="s">
        <v>141</v>
      </c>
      <c r="F115" s="34"/>
      <c r="G115" s="34"/>
      <c r="H115" s="34"/>
      <c r="I115" s="34">
        <f t="shared" si="5"/>
        <v>0</v>
      </c>
      <c r="J115" s="34"/>
      <c r="K115" s="34">
        <f t="shared" si="4"/>
        <v>0</v>
      </c>
    </row>
    <row r="116" spans="1:11" ht="11.25">
      <c r="A116" s="44" t="s">
        <v>138</v>
      </c>
      <c r="B116" s="45" t="s">
        <v>18</v>
      </c>
      <c r="C116" s="45" t="s">
        <v>28</v>
      </c>
      <c r="D116" s="46"/>
      <c r="E116" s="47" t="s">
        <v>142</v>
      </c>
      <c r="F116" s="34">
        <v>0</v>
      </c>
      <c r="G116" s="34">
        <v>200000</v>
      </c>
      <c r="H116" s="34"/>
      <c r="I116" s="34">
        <f t="shared" si="5"/>
        <v>200000</v>
      </c>
      <c r="J116" s="34"/>
      <c r="K116" s="34">
        <f t="shared" si="4"/>
        <v>0</v>
      </c>
    </row>
    <row r="117" spans="1:11" ht="11.25">
      <c r="A117" s="25" t="s">
        <v>138</v>
      </c>
      <c r="B117" s="26" t="s">
        <v>18</v>
      </c>
      <c r="C117" s="26" t="s">
        <v>63</v>
      </c>
      <c r="D117" s="27"/>
      <c r="E117" s="28" t="s">
        <v>143</v>
      </c>
      <c r="F117" s="34"/>
      <c r="G117" s="34"/>
      <c r="H117" s="34"/>
      <c r="I117" s="34">
        <f t="shared" si="5"/>
        <v>0</v>
      </c>
      <c r="J117" s="34"/>
      <c r="K117" s="34">
        <f t="shared" si="4"/>
        <v>0</v>
      </c>
    </row>
    <row r="118" spans="1:11" ht="11.25">
      <c r="A118" s="25" t="s">
        <v>138</v>
      </c>
      <c r="B118" s="26" t="s">
        <v>18</v>
      </c>
      <c r="C118" s="26" t="s">
        <v>36</v>
      </c>
      <c r="D118" s="27"/>
      <c r="E118" s="28" t="s">
        <v>37</v>
      </c>
      <c r="F118" s="34"/>
      <c r="G118" s="34"/>
      <c r="H118" s="34"/>
      <c r="I118" s="34">
        <f t="shared" si="5"/>
        <v>0</v>
      </c>
      <c r="J118" s="34"/>
      <c r="K118" s="34">
        <f t="shared" si="4"/>
        <v>0</v>
      </c>
    </row>
    <row r="119" spans="1:11" ht="11.25">
      <c r="A119" s="20" t="s">
        <v>138</v>
      </c>
      <c r="B119" s="21" t="s">
        <v>41</v>
      </c>
      <c r="C119" s="21"/>
      <c r="D119" s="22"/>
      <c r="E119" s="36" t="s">
        <v>144</v>
      </c>
      <c r="F119" s="37"/>
      <c r="G119" s="37"/>
      <c r="H119" s="37"/>
      <c r="I119" s="37">
        <f t="shared" si="5"/>
        <v>0</v>
      </c>
      <c r="J119" s="37"/>
      <c r="K119" s="37">
        <f t="shared" si="4"/>
        <v>0</v>
      </c>
    </row>
    <row r="120" spans="1:11" ht="11.25">
      <c r="A120" s="20" t="s">
        <v>138</v>
      </c>
      <c r="B120" s="21" t="s">
        <v>46</v>
      </c>
      <c r="C120" s="21"/>
      <c r="D120" s="22"/>
      <c r="E120" s="23" t="s">
        <v>145</v>
      </c>
      <c r="F120" s="37"/>
      <c r="G120" s="37"/>
      <c r="H120" s="37"/>
      <c r="I120" s="37">
        <f t="shared" si="5"/>
        <v>0</v>
      </c>
      <c r="J120" s="37"/>
      <c r="K120" s="37">
        <f t="shared" si="4"/>
        <v>0</v>
      </c>
    </row>
    <row r="121" spans="1:11" ht="11.25">
      <c r="A121" s="38" t="s">
        <v>146</v>
      </c>
      <c r="B121" s="16"/>
      <c r="C121" s="16"/>
      <c r="D121" s="17"/>
      <c r="E121" s="39" t="s">
        <v>147</v>
      </c>
      <c r="F121" s="19">
        <f>SUM(F122+F123+F124+F125+F126)</f>
        <v>0</v>
      </c>
      <c r="G121" s="19">
        <f>SUM(G122+G123+G124+G125+G126)</f>
        <v>0</v>
      </c>
      <c r="H121" s="19">
        <f>SUM(H122+H123+H124+H125+H126)</f>
        <v>0</v>
      </c>
      <c r="I121" s="19">
        <f t="shared" si="5"/>
        <v>0</v>
      </c>
      <c r="J121" s="19">
        <f>SUM(J122+J123+J124+J125+J126)</f>
        <v>0</v>
      </c>
      <c r="K121" s="19">
        <f t="shared" si="4"/>
        <v>0</v>
      </c>
    </row>
    <row r="122" spans="1:11" ht="11.25">
      <c r="A122" s="20" t="s">
        <v>146</v>
      </c>
      <c r="B122" s="21" t="s">
        <v>41</v>
      </c>
      <c r="C122" s="21"/>
      <c r="D122" s="22"/>
      <c r="E122" s="23" t="s">
        <v>148</v>
      </c>
      <c r="F122" s="37"/>
      <c r="G122" s="37"/>
      <c r="H122" s="37"/>
      <c r="I122" s="37">
        <f t="shared" si="5"/>
        <v>0</v>
      </c>
      <c r="J122" s="37"/>
      <c r="K122" s="37">
        <f t="shared" si="4"/>
        <v>0</v>
      </c>
    </row>
    <row r="123" spans="1:11" ht="11.25">
      <c r="A123" s="20" t="s">
        <v>146</v>
      </c>
      <c r="B123" s="21" t="s">
        <v>90</v>
      </c>
      <c r="C123" s="21"/>
      <c r="D123" s="22"/>
      <c r="E123" s="23" t="s">
        <v>149</v>
      </c>
      <c r="F123" s="37"/>
      <c r="G123" s="37"/>
      <c r="H123" s="37"/>
      <c r="I123" s="37">
        <f t="shared" si="5"/>
        <v>0</v>
      </c>
      <c r="J123" s="37"/>
      <c r="K123" s="37">
        <f t="shared" si="4"/>
        <v>0</v>
      </c>
    </row>
    <row r="124" spans="1:11" ht="11.25">
      <c r="A124" s="20" t="s">
        <v>146</v>
      </c>
      <c r="B124" s="21" t="s">
        <v>92</v>
      </c>
      <c r="C124" s="21"/>
      <c r="D124" s="22"/>
      <c r="E124" s="23" t="s">
        <v>150</v>
      </c>
      <c r="F124" s="37"/>
      <c r="G124" s="37"/>
      <c r="H124" s="37"/>
      <c r="I124" s="37">
        <f t="shared" si="5"/>
        <v>0</v>
      </c>
      <c r="J124" s="37"/>
      <c r="K124" s="37">
        <f t="shared" si="4"/>
        <v>0</v>
      </c>
    </row>
    <row r="125" spans="1:11" ht="11.25">
      <c r="A125" s="20" t="s">
        <v>146</v>
      </c>
      <c r="B125" s="21" t="s">
        <v>151</v>
      </c>
      <c r="C125" s="21"/>
      <c r="D125" s="22"/>
      <c r="E125" s="23" t="s">
        <v>152</v>
      </c>
      <c r="F125" s="37"/>
      <c r="G125" s="37"/>
      <c r="H125" s="37"/>
      <c r="I125" s="37">
        <f t="shared" si="5"/>
        <v>0</v>
      </c>
      <c r="J125" s="37"/>
      <c r="K125" s="37">
        <f t="shared" si="4"/>
        <v>0</v>
      </c>
    </row>
    <row r="126" spans="1:11" ht="11.25">
      <c r="A126" s="20" t="s">
        <v>146</v>
      </c>
      <c r="B126" s="21" t="s">
        <v>128</v>
      </c>
      <c r="C126" s="21"/>
      <c r="D126" s="22"/>
      <c r="E126" s="23" t="s">
        <v>15</v>
      </c>
      <c r="F126" s="37"/>
      <c r="G126" s="37"/>
      <c r="H126" s="37"/>
      <c r="I126" s="37">
        <f t="shared" si="5"/>
        <v>0</v>
      </c>
      <c r="J126" s="37"/>
      <c r="K126" s="37">
        <f t="shared" si="4"/>
        <v>0</v>
      </c>
    </row>
    <row r="127" spans="1:19" ht="11.25">
      <c r="A127" s="38" t="s">
        <v>153</v>
      </c>
      <c r="B127" s="16"/>
      <c r="C127" s="16"/>
      <c r="D127" s="17"/>
      <c r="E127" s="39" t="s">
        <v>154</v>
      </c>
      <c r="F127" s="19">
        <f>+F128+F131+F146+F148</f>
        <v>0</v>
      </c>
      <c r="G127" s="19">
        <f>+G128+G131+G146+G148</f>
        <v>42000</v>
      </c>
      <c r="H127" s="19">
        <f>+H128+H131+H146+H148</f>
        <v>41509</v>
      </c>
      <c r="I127" s="19">
        <f t="shared" si="5"/>
        <v>491</v>
      </c>
      <c r="J127" s="19">
        <f>+J128+J131+J146+J148</f>
        <v>41509</v>
      </c>
      <c r="K127" s="19">
        <f t="shared" si="4"/>
        <v>0</v>
      </c>
      <c r="M127" s="41"/>
      <c r="N127" s="41"/>
      <c r="O127" s="41"/>
      <c r="P127" s="41"/>
      <c r="Q127" s="41"/>
      <c r="R127" s="41"/>
      <c r="S127" s="41"/>
    </row>
    <row r="128" spans="1:11" ht="11.25">
      <c r="A128" s="20" t="s">
        <v>153</v>
      </c>
      <c r="B128" s="21" t="s">
        <v>18</v>
      </c>
      <c r="C128" s="21"/>
      <c r="D128" s="22"/>
      <c r="E128" s="23" t="s">
        <v>50</v>
      </c>
      <c r="F128" s="24">
        <f>SUM(F129+F130)</f>
        <v>0</v>
      </c>
      <c r="G128" s="24">
        <f>SUM(G129+G130)</f>
        <v>0</v>
      </c>
      <c r="H128" s="24">
        <f>SUM(H129+H130)</f>
        <v>0</v>
      </c>
      <c r="I128" s="24">
        <f t="shared" si="5"/>
        <v>0</v>
      </c>
      <c r="J128" s="24">
        <f>SUM(J129+J130)</f>
        <v>0</v>
      </c>
      <c r="K128" s="24">
        <f t="shared" si="4"/>
        <v>0</v>
      </c>
    </row>
    <row r="129" spans="1:11" ht="11.25">
      <c r="A129" s="44" t="s">
        <v>153</v>
      </c>
      <c r="B129" s="45" t="s">
        <v>18</v>
      </c>
      <c r="C129" s="45" t="s">
        <v>20</v>
      </c>
      <c r="D129" s="46"/>
      <c r="E129" s="47" t="s">
        <v>155</v>
      </c>
      <c r="F129" s="66"/>
      <c r="G129" s="66"/>
      <c r="H129" s="66"/>
      <c r="I129" s="66">
        <f t="shared" si="5"/>
        <v>0</v>
      </c>
      <c r="J129" s="66"/>
      <c r="K129" s="66">
        <f t="shared" si="4"/>
        <v>0</v>
      </c>
    </row>
    <row r="130" spans="1:11" ht="11.25">
      <c r="A130" s="44" t="s">
        <v>153</v>
      </c>
      <c r="B130" s="45" t="s">
        <v>18</v>
      </c>
      <c r="C130" s="45" t="s">
        <v>36</v>
      </c>
      <c r="D130" s="46"/>
      <c r="E130" s="47" t="s">
        <v>40</v>
      </c>
      <c r="F130" s="66"/>
      <c r="G130" s="66"/>
      <c r="H130" s="66"/>
      <c r="I130" s="66">
        <f t="shared" si="5"/>
        <v>0</v>
      </c>
      <c r="J130" s="66"/>
      <c r="K130" s="66">
        <f t="shared" si="4"/>
        <v>0</v>
      </c>
    </row>
    <row r="131" spans="1:19" ht="11.25">
      <c r="A131" s="20" t="s">
        <v>153</v>
      </c>
      <c r="B131" s="21" t="s">
        <v>16</v>
      </c>
      <c r="C131" s="21"/>
      <c r="D131" s="22"/>
      <c r="E131" s="23" t="s">
        <v>51</v>
      </c>
      <c r="F131" s="24">
        <f>SUM(F132+F136+F138+F143)</f>
        <v>0</v>
      </c>
      <c r="G131" s="24">
        <f>SUM(G132+G136+G138+G143)</f>
        <v>42000</v>
      </c>
      <c r="H131" s="24">
        <f>SUM(H132+H136+H138+H143)</f>
        <v>41509</v>
      </c>
      <c r="I131" s="24">
        <f t="shared" si="5"/>
        <v>491</v>
      </c>
      <c r="J131" s="24">
        <f>SUM(J132+J136+J138+J143)</f>
        <v>41509</v>
      </c>
      <c r="K131" s="24">
        <f>SUM(K132+K136+K138+K143)</f>
        <v>0</v>
      </c>
      <c r="M131" s="41"/>
      <c r="N131" s="41"/>
      <c r="O131" s="41"/>
      <c r="P131" s="41"/>
      <c r="Q131" s="41"/>
      <c r="R131" s="41"/>
      <c r="S131" s="41"/>
    </row>
    <row r="132" spans="1:11" ht="11.25">
      <c r="A132" s="25" t="s">
        <v>153</v>
      </c>
      <c r="B132" s="45" t="s">
        <v>16</v>
      </c>
      <c r="C132" s="45" t="s">
        <v>23</v>
      </c>
      <c r="D132" s="46"/>
      <c r="E132" s="47" t="s">
        <v>53</v>
      </c>
      <c r="F132" s="29">
        <f>SUM(F133:F135)</f>
        <v>0</v>
      </c>
      <c r="G132" s="29">
        <f>SUM(G133:G135)</f>
        <v>0</v>
      </c>
      <c r="H132" s="29">
        <f>SUM(H133:H135)</f>
        <v>0</v>
      </c>
      <c r="I132" s="29">
        <f t="shared" si="5"/>
        <v>0</v>
      </c>
      <c r="J132" s="29">
        <f>SUM(J133:J135)</f>
        <v>0</v>
      </c>
      <c r="K132" s="29">
        <f>SUM(K133:K135)</f>
        <v>0</v>
      </c>
    </row>
    <row r="133" spans="1:11" ht="11.25">
      <c r="A133" s="30"/>
      <c r="B133" s="49"/>
      <c r="C133" s="49"/>
      <c r="D133" s="35" t="s">
        <v>20</v>
      </c>
      <c r="E133" s="50" t="s">
        <v>156</v>
      </c>
      <c r="F133" s="34"/>
      <c r="G133" s="34"/>
      <c r="H133" s="34"/>
      <c r="I133" s="34">
        <f t="shared" si="5"/>
        <v>0</v>
      </c>
      <c r="J133" s="34"/>
      <c r="K133" s="34">
        <f t="shared" si="4"/>
        <v>0</v>
      </c>
    </row>
    <row r="134" spans="1:11" ht="11.25">
      <c r="A134" s="30"/>
      <c r="B134" s="49"/>
      <c r="C134" s="49"/>
      <c r="D134" s="35" t="s">
        <v>23</v>
      </c>
      <c r="E134" s="50" t="s">
        <v>157</v>
      </c>
      <c r="F134" s="34"/>
      <c r="G134" s="34"/>
      <c r="H134" s="34"/>
      <c r="I134" s="34">
        <f t="shared" si="5"/>
        <v>0</v>
      </c>
      <c r="J134" s="34"/>
      <c r="K134" s="34">
        <f t="shared" si="4"/>
        <v>0</v>
      </c>
    </row>
    <row r="135" spans="1:11" ht="11.25">
      <c r="A135" s="30"/>
      <c r="B135" s="49"/>
      <c r="C135" s="49"/>
      <c r="D135" s="35" t="s">
        <v>36</v>
      </c>
      <c r="E135" s="50" t="s">
        <v>158</v>
      </c>
      <c r="F135" s="34"/>
      <c r="G135" s="34"/>
      <c r="H135" s="34"/>
      <c r="I135" s="34">
        <f t="shared" si="5"/>
        <v>0</v>
      </c>
      <c r="J135" s="34"/>
      <c r="K135" s="34">
        <f t="shared" si="4"/>
        <v>0</v>
      </c>
    </row>
    <row r="136" spans="1:11" ht="11.25">
      <c r="A136" s="25" t="s">
        <v>153</v>
      </c>
      <c r="B136" s="45" t="s">
        <v>16</v>
      </c>
      <c r="C136" s="45" t="s">
        <v>34</v>
      </c>
      <c r="D136" s="46"/>
      <c r="E136" s="47" t="s">
        <v>57</v>
      </c>
      <c r="F136" s="29">
        <f>SUM(F137)</f>
        <v>0</v>
      </c>
      <c r="G136" s="29">
        <f>SUM(G137)</f>
        <v>0</v>
      </c>
      <c r="H136" s="29">
        <f>SUM(H137)</f>
        <v>0</v>
      </c>
      <c r="I136" s="29">
        <f t="shared" si="5"/>
        <v>0</v>
      </c>
      <c r="J136" s="29">
        <f>SUM(J137)</f>
        <v>0</v>
      </c>
      <c r="K136" s="29">
        <f t="shared" si="4"/>
        <v>0</v>
      </c>
    </row>
    <row r="137" spans="1:11" ht="11.25">
      <c r="A137" s="30"/>
      <c r="B137" s="49"/>
      <c r="C137" s="49"/>
      <c r="D137" s="35" t="s">
        <v>20</v>
      </c>
      <c r="E137" s="50" t="s">
        <v>59</v>
      </c>
      <c r="F137" s="34"/>
      <c r="G137" s="34"/>
      <c r="H137" s="34"/>
      <c r="I137" s="34">
        <f t="shared" si="5"/>
        <v>0</v>
      </c>
      <c r="J137" s="34"/>
      <c r="K137" s="34">
        <f aca="true" t="shared" si="6" ref="K137:K155">+H137-J137</f>
        <v>0</v>
      </c>
    </row>
    <row r="138" spans="1:11" ht="11.25">
      <c r="A138" s="25" t="s">
        <v>153</v>
      </c>
      <c r="B138" s="45" t="s">
        <v>16</v>
      </c>
      <c r="C138" s="45" t="s">
        <v>63</v>
      </c>
      <c r="D138" s="46"/>
      <c r="E138" s="47" t="s">
        <v>72</v>
      </c>
      <c r="F138" s="29">
        <f>SUM(F139:F142)</f>
        <v>0</v>
      </c>
      <c r="G138" s="29">
        <f>SUM(G139:G142)</f>
        <v>0</v>
      </c>
      <c r="H138" s="29">
        <f>SUM(H139:H142)</f>
        <v>0</v>
      </c>
      <c r="I138" s="29">
        <f t="shared" si="5"/>
        <v>0</v>
      </c>
      <c r="J138" s="29">
        <f>SUM(J139:J142)</f>
        <v>0</v>
      </c>
      <c r="K138" s="29">
        <f t="shared" si="6"/>
        <v>0</v>
      </c>
    </row>
    <row r="139" spans="1:11" ht="11.25">
      <c r="A139" s="30"/>
      <c r="B139" s="49"/>
      <c r="C139" s="49"/>
      <c r="D139" s="35" t="s">
        <v>20</v>
      </c>
      <c r="E139" s="50" t="s">
        <v>159</v>
      </c>
      <c r="F139" s="34"/>
      <c r="G139" s="34"/>
      <c r="H139" s="34"/>
      <c r="I139" s="34">
        <f t="shared" si="5"/>
        <v>0</v>
      </c>
      <c r="J139" s="34"/>
      <c r="K139" s="34">
        <f t="shared" si="6"/>
        <v>0</v>
      </c>
    </row>
    <row r="140" spans="1:11" ht="11.25">
      <c r="A140" s="30"/>
      <c r="B140" s="49"/>
      <c r="C140" s="49"/>
      <c r="D140" s="35" t="s">
        <v>23</v>
      </c>
      <c r="E140" s="50" t="s">
        <v>160</v>
      </c>
      <c r="F140" s="34"/>
      <c r="G140" s="34"/>
      <c r="H140" s="34"/>
      <c r="I140" s="34">
        <f t="shared" si="5"/>
        <v>0</v>
      </c>
      <c r="J140" s="34"/>
      <c r="K140" s="34">
        <f t="shared" si="6"/>
        <v>0</v>
      </c>
    </row>
    <row r="141" spans="1:11" ht="11.25">
      <c r="A141" s="30"/>
      <c r="B141" s="49"/>
      <c r="C141" s="49"/>
      <c r="D141" s="35" t="s">
        <v>28</v>
      </c>
      <c r="E141" s="50" t="s">
        <v>161</v>
      </c>
      <c r="F141" s="34"/>
      <c r="G141" s="34"/>
      <c r="H141" s="34"/>
      <c r="I141" s="34">
        <f t="shared" si="5"/>
        <v>0</v>
      </c>
      <c r="J141" s="34"/>
      <c r="K141" s="34">
        <f t="shared" si="6"/>
        <v>0</v>
      </c>
    </row>
    <row r="142" spans="1:11" ht="11.25">
      <c r="A142" s="30"/>
      <c r="B142" s="49"/>
      <c r="C142" s="49"/>
      <c r="D142" s="35" t="s">
        <v>36</v>
      </c>
      <c r="E142" s="54" t="s">
        <v>162</v>
      </c>
      <c r="F142" s="34"/>
      <c r="G142" s="34"/>
      <c r="H142" s="34"/>
      <c r="I142" s="34">
        <f t="shared" si="5"/>
        <v>0</v>
      </c>
      <c r="J142" s="34"/>
      <c r="K142" s="34">
        <f t="shared" si="6"/>
        <v>0</v>
      </c>
    </row>
    <row r="143" spans="1:19" ht="11.25">
      <c r="A143" s="25" t="s">
        <v>153</v>
      </c>
      <c r="B143" s="45" t="s">
        <v>16</v>
      </c>
      <c r="C143" s="45" t="s">
        <v>66</v>
      </c>
      <c r="D143" s="46"/>
      <c r="E143" s="47" t="s">
        <v>163</v>
      </c>
      <c r="F143" s="34">
        <f>+F144</f>
        <v>0</v>
      </c>
      <c r="G143" s="34">
        <v>42000</v>
      </c>
      <c r="H143" s="34">
        <v>41509</v>
      </c>
      <c r="I143" s="34">
        <f t="shared" si="5"/>
        <v>491</v>
      </c>
      <c r="J143" s="34">
        <v>41509</v>
      </c>
      <c r="K143" s="34">
        <f t="shared" si="6"/>
        <v>0</v>
      </c>
      <c r="M143" s="41"/>
      <c r="N143" s="41"/>
      <c r="O143" s="41"/>
      <c r="P143" s="41"/>
      <c r="Q143" s="41"/>
      <c r="R143" s="41"/>
      <c r="S143" s="41"/>
    </row>
    <row r="144" spans="1:11" ht="11.25">
      <c r="A144" s="30"/>
      <c r="B144" s="49"/>
      <c r="C144" s="49"/>
      <c r="D144" s="35" t="s">
        <v>20</v>
      </c>
      <c r="E144" s="50" t="s">
        <v>164</v>
      </c>
      <c r="F144" s="34"/>
      <c r="G144" s="34"/>
      <c r="H144" s="34"/>
      <c r="I144" s="34">
        <f t="shared" si="5"/>
        <v>0</v>
      </c>
      <c r="J144" s="34"/>
      <c r="K144" s="34">
        <f t="shared" si="6"/>
        <v>0</v>
      </c>
    </row>
    <row r="145" spans="1:11" ht="11.25">
      <c r="A145" s="25" t="s">
        <v>153</v>
      </c>
      <c r="B145" s="45" t="s">
        <v>16</v>
      </c>
      <c r="C145" s="45" t="s">
        <v>36</v>
      </c>
      <c r="D145" s="46"/>
      <c r="E145" s="47" t="s">
        <v>82</v>
      </c>
      <c r="F145" s="34"/>
      <c r="G145" s="34"/>
      <c r="H145" s="34"/>
      <c r="I145" s="34">
        <f t="shared" si="5"/>
        <v>0</v>
      </c>
      <c r="J145" s="34"/>
      <c r="K145" s="34">
        <f t="shared" si="6"/>
        <v>0</v>
      </c>
    </row>
    <row r="146" spans="1:11" ht="11.25">
      <c r="A146" s="20" t="s">
        <v>153</v>
      </c>
      <c r="B146" s="21" t="s">
        <v>87</v>
      </c>
      <c r="C146" s="21"/>
      <c r="D146" s="22"/>
      <c r="E146" s="23" t="s">
        <v>165</v>
      </c>
      <c r="F146" s="24">
        <f>+F147</f>
        <v>0</v>
      </c>
      <c r="G146" s="24">
        <f>+G147</f>
        <v>0</v>
      </c>
      <c r="H146" s="24">
        <f>+H147</f>
        <v>0</v>
      </c>
      <c r="I146" s="24">
        <f t="shared" si="5"/>
        <v>0</v>
      </c>
      <c r="J146" s="24">
        <f>+J147</f>
        <v>0</v>
      </c>
      <c r="K146" s="24">
        <f t="shared" si="6"/>
        <v>0</v>
      </c>
    </row>
    <row r="147" spans="1:11" ht="11.25">
      <c r="A147" s="25" t="s">
        <v>153</v>
      </c>
      <c r="B147" s="45" t="s">
        <v>87</v>
      </c>
      <c r="C147" s="45" t="s">
        <v>20</v>
      </c>
      <c r="D147" s="46"/>
      <c r="E147" s="47" t="s">
        <v>166</v>
      </c>
      <c r="F147" s="34"/>
      <c r="G147" s="34"/>
      <c r="H147" s="34"/>
      <c r="I147" s="34">
        <f t="shared" si="5"/>
        <v>0</v>
      </c>
      <c r="J147" s="34"/>
      <c r="K147" s="34">
        <f t="shared" si="6"/>
        <v>0</v>
      </c>
    </row>
    <row r="148" spans="1:11" ht="11.25">
      <c r="A148" s="20" t="s">
        <v>153</v>
      </c>
      <c r="B148" s="21" t="s">
        <v>90</v>
      </c>
      <c r="C148" s="21"/>
      <c r="D148" s="22"/>
      <c r="E148" s="23" t="s">
        <v>91</v>
      </c>
      <c r="F148" s="24">
        <f>+F149</f>
        <v>0</v>
      </c>
      <c r="G148" s="24">
        <f>+G149</f>
        <v>0</v>
      </c>
      <c r="H148" s="24">
        <f>+H149</f>
        <v>0</v>
      </c>
      <c r="I148" s="24">
        <f t="shared" si="5"/>
        <v>0</v>
      </c>
      <c r="J148" s="24">
        <f>+J149</f>
        <v>0</v>
      </c>
      <c r="K148" s="24">
        <f t="shared" si="6"/>
        <v>0</v>
      </c>
    </row>
    <row r="149" spans="1:11" ht="11.25">
      <c r="A149" s="44"/>
      <c r="B149" s="45" t="s">
        <v>90</v>
      </c>
      <c r="C149" s="45" t="s">
        <v>20</v>
      </c>
      <c r="D149" s="35"/>
      <c r="E149" s="47" t="s">
        <v>167</v>
      </c>
      <c r="F149" s="67"/>
      <c r="G149" s="67"/>
      <c r="H149" s="67"/>
      <c r="I149" s="67">
        <f t="shared" si="5"/>
        <v>0</v>
      </c>
      <c r="J149" s="67"/>
      <c r="K149" s="67">
        <f t="shared" si="6"/>
        <v>0</v>
      </c>
    </row>
    <row r="150" spans="1:11" ht="11.25">
      <c r="A150" s="38" t="s">
        <v>168</v>
      </c>
      <c r="B150" s="16"/>
      <c r="C150" s="16"/>
      <c r="D150" s="17"/>
      <c r="E150" s="39" t="s">
        <v>169</v>
      </c>
      <c r="F150" s="19">
        <f>SUM(F151)</f>
        <v>0</v>
      </c>
      <c r="G150" s="19">
        <f>SUM(G151)</f>
        <v>0</v>
      </c>
      <c r="H150" s="19">
        <f>SUM(H151)</f>
        <v>0</v>
      </c>
      <c r="I150" s="19">
        <f t="shared" si="5"/>
        <v>0</v>
      </c>
      <c r="J150" s="19">
        <f>SUM(J151)</f>
        <v>0</v>
      </c>
      <c r="K150" s="19">
        <f t="shared" si="6"/>
        <v>0</v>
      </c>
    </row>
    <row r="151" spans="1:11" ht="11.25">
      <c r="A151" s="20" t="s">
        <v>168</v>
      </c>
      <c r="B151" s="21" t="s">
        <v>18</v>
      </c>
      <c r="C151" s="21"/>
      <c r="D151" s="22"/>
      <c r="E151" s="23" t="s">
        <v>170</v>
      </c>
      <c r="F151" s="24">
        <f>SUM(F152+F153)</f>
        <v>0</v>
      </c>
      <c r="G151" s="24">
        <f>SUM(G152+G153)</f>
        <v>0</v>
      </c>
      <c r="H151" s="24">
        <f>SUM(H152+H153)</f>
        <v>0</v>
      </c>
      <c r="I151" s="24">
        <f t="shared" si="5"/>
        <v>0</v>
      </c>
      <c r="J151" s="24">
        <f>SUM(J152+J153)</f>
        <v>0</v>
      </c>
      <c r="K151" s="24">
        <f t="shared" si="6"/>
        <v>0</v>
      </c>
    </row>
    <row r="152" spans="1:11" ht="11.25">
      <c r="A152" s="25" t="s">
        <v>168</v>
      </c>
      <c r="B152" s="26" t="s">
        <v>18</v>
      </c>
      <c r="C152" s="26" t="s">
        <v>23</v>
      </c>
      <c r="D152" s="27"/>
      <c r="E152" s="28" t="s">
        <v>171</v>
      </c>
      <c r="F152" s="34"/>
      <c r="G152" s="34"/>
      <c r="H152" s="34"/>
      <c r="I152" s="34">
        <f t="shared" si="5"/>
        <v>0</v>
      </c>
      <c r="J152" s="34"/>
      <c r="K152" s="34">
        <f t="shared" si="6"/>
        <v>0</v>
      </c>
    </row>
    <row r="153" spans="1:11" ht="11.25">
      <c r="A153" s="25" t="s">
        <v>168</v>
      </c>
      <c r="B153" s="26" t="s">
        <v>18</v>
      </c>
      <c r="C153" s="26" t="s">
        <v>28</v>
      </c>
      <c r="D153" s="27"/>
      <c r="E153" s="28" t="s">
        <v>172</v>
      </c>
      <c r="F153" s="34"/>
      <c r="G153" s="34"/>
      <c r="H153" s="34"/>
      <c r="I153" s="34">
        <f t="shared" si="5"/>
        <v>0</v>
      </c>
      <c r="J153" s="34"/>
      <c r="K153" s="34">
        <f t="shared" si="6"/>
        <v>0</v>
      </c>
    </row>
    <row r="154" spans="1:11" ht="11.25">
      <c r="A154" s="38" t="s">
        <v>173</v>
      </c>
      <c r="B154" s="16"/>
      <c r="C154" s="16"/>
      <c r="D154" s="17"/>
      <c r="E154" s="39" t="s">
        <v>174</v>
      </c>
      <c r="F154" s="68"/>
      <c r="G154" s="68">
        <v>1397646</v>
      </c>
      <c r="H154" s="68"/>
      <c r="I154" s="68">
        <f t="shared" si="5"/>
        <v>1397646</v>
      </c>
      <c r="J154" s="68"/>
      <c r="K154" s="68">
        <f t="shared" si="6"/>
        <v>0</v>
      </c>
    </row>
    <row r="155" spans="1:19" ht="11.25">
      <c r="A155" s="25"/>
      <c r="B155" s="26"/>
      <c r="C155" s="26"/>
      <c r="D155" s="32"/>
      <c r="E155" s="28" t="s">
        <v>175</v>
      </c>
      <c r="F155" s="69">
        <f>SUM(F8+F34+F69+F75+F78+F104+F113+F121+F127+F150+F154)</f>
        <v>4544000</v>
      </c>
      <c r="G155" s="69">
        <f>SUM(G8+G34+G69+G75+G78+G104+G113+G121+G127+G150+G154)</f>
        <v>6412496</v>
      </c>
      <c r="H155" s="69">
        <f>SUM(H8+H34+H69+H75+H78+H104+H113+H121+H127+H150+H154)</f>
        <v>2717365</v>
      </c>
      <c r="I155" s="69">
        <f t="shared" si="5"/>
        <v>3695131</v>
      </c>
      <c r="J155" s="69">
        <f>SUM(J8+J34+J69+J75+J78+J104+J113+J121+J127+J150+J154)</f>
        <v>2717365</v>
      </c>
      <c r="K155" s="69">
        <f t="shared" si="6"/>
        <v>0</v>
      </c>
      <c r="M155" s="41"/>
      <c r="N155" s="41"/>
      <c r="O155" s="41"/>
      <c r="P155" s="41"/>
      <c r="Q155" s="41"/>
      <c r="R155" s="41"/>
      <c r="S155" s="41"/>
    </row>
    <row r="156" ht="11.25"/>
    <row r="157" spans="8:19" ht="11.25">
      <c r="H157" s="71"/>
      <c r="M157" s="41"/>
      <c r="N157" s="41"/>
      <c r="O157" s="41"/>
      <c r="P157" s="41"/>
      <c r="Q157" s="41"/>
      <c r="R157" s="41"/>
      <c r="S157" s="41"/>
    </row>
    <row r="158" spans="13:19" ht="11.25">
      <c r="M158" s="41"/>
      <c r="N158" s="41"/>
      <c r="O158" s="41"/>
      <c r="P158" s="41"/>
      <c r="Q158" s="41"/>
      <c r="R158" s="41"/>
      <c r="S158" s="41"/>
    </row>
    <row r="159" ht="11.25"/>
    <row r="160" ht="11.25"/>
    <row r="161" ht="11.25">
      <c r="M161" s="70"/>
    </row>
    <row r="162" ht="11.25">
      <c r="M162" s="70"/>
    </row>
    <row r="163" ht="11.25">
      <c r="M163" s="70"/>
    </row>
    <row r="164" ht="11.25"/>
    <row r="165" ht="11.25"/>
    <row r="166" ht="11.25"/>
    <row r="167" ht="11.25"/>
    <row r="168" ht="11.25"/>
    <row r="169" ht="11.25"/>
    <row r="170" ht="11.25"/>
    <row r="171" ht="11.25"/>
    <row r="172" ht="11.25"/>
    <row r="173" ht="11.25"/>
    <row r="174" ht="11.25"/>
    <row r="175" ht="11.25"/>
    <row r="176" ht="11.25"/>
    <row r="177" ht="11.25"/>
    <row r="178" ht="11.25"/>
    <row r="179" ht="11.25"/>
    <row r="180" ht="11.25"/>
    <row r="181" ht="11.25"/>
    <row r="182" ht="11.25"/>
    <row r="183" ht="11.25"/>
    <row r="184" ht="11.25"/>
    <row r="185" ht="11.25"/>
    <row r="186" ht="11.25"/>
    <row r="187" ht="11.25"/>
    <row r="188" ht="11.25"/>
    <row r="189" ht="11.25"/>
    <row r="190" ht="11.25"/>
    <row r="191" ht="11.25"/>
    <row r="192" ht="11.25"/>
    <row r="193" ht="11.25"/>
    <row r="194" ht="11.25"/>
    <row r="195" ht="11.25"/>
    <row r="196" ht="11.25"/>
    <row r="197" ht="11.25"/>
    <row r="198" ht="11.25"/>
    <row r="199" ht="11.25"/>
    <row r="200" ht="11.25"/>
    <row r="201" ht="11.25"/>
    <row r="202" ht="11.25"/>
    <row r="203" ht="11.25"/>
    <row r="343" spans="1:10" ht="11.25">
      <c r="A343" s="4">
        <v>24</v>
      </c>
      <c r="B343" s="4">
        <v>1</v>
      </c>
      <c r="C343" s="4">
        <v>9</v>
      </c>
      <c r="F343" s="70" t="s">
        <v>176</v>
      </c>
      <c r="G343" s="70" t="s">
        <v>176</v>
      </c>
      <c r="H343" s="70" t="s">
        <v>176</v>
      </c>
      <c r="J343" s="70" t="s">
        <v>176</v>
      </c>
    </row>
    <row r="373" spans="2:10" ht="11.25">
      <c r="B373" s="4">
        <v>7</v>
      </c>
      <c r="C373" s="4">
        <v>99</v>
      </c>
      <c r="F373" s="70" t="s">
        <v>177</v>
      </c>
      <c r="G373" s="70" t="s">
        <v>177</v>
      </c>
      <c r="H373" s="70" t="s">
        <v>177</v>
      </c>
      <c r="J373" s="70" t="s">
        <v>177</v>
      </c>
    </row>
    <row r="381" spans="1:10" ht="11.25">
      <c r="A381" s="4">
        <v>26</v>
      </c>
      <c r="B381" s="4">
        <v>4</v>
      </c>
      <c r="C381" s="4">
        <v>3</v>
      </c>
      <c r="F381" s="70" t="s">
        <v>178</v>
      </c>
      <c r="G381" s="70" t="s">
        <v>178</v>
      </c>
      <c r="H381" s="70" t="s">
        <v>178</v>
      </c>
      <c r="J381" s="70" t="s">
        <v>178</v>
      </c>
    </row>
  </sheetData>
  <sheetProtection/>
  <autoFilter ref="A7:K158"/>
  <printOptions horizontalCentered="1"/>
  <pageMargins left="0.15748031496062992" right="0.15748031496062992" top="0.1968503937007874" bottom="0.2362204724409449" header="0" footer="0"/>
  <pageSetup fitToHeight="3" fitToWidth="1" orientation="landscape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Zwingel Rio</dc:creator>
  <cp:keywords/>
  <dc:description/>
  <cp:lastModifiedBy>Isabel Zwingel Rio</cp:lastModifiedBy>
  <dcterms:created xsi:type="dcterms:W3CDTF">2015-02-09T13:45:46Z</dcterms:created>
  <dcterms:modified xsi:type="dcterms:W3CDTF">2015-02-09T13:46:20Z</dcterms:modified>
  <cp:category/>
  <cp:version/>
  <cp:contentType/>
  <cp:contentStatus/>
</cp:coreProperties>
</file>